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Položky!$A$1:$G$196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95" i="3"/>
  <c r="BD195" i="3"/>
  <c r="BC195" i="3"/>
  <c r="BB195" i="3"/>
  <c r="BA195" i="3"/>
  <c r="G195" i="3"/>
  <c r="BE194" i="3"/>
  <c r="BD194" i="3"/>
  <c r="BC194" i="3"/>
  <c r="BB194" i="3"/>
  <c r="BA194" i="3"/>
  <c r="G194" i="3"/>
  <c r="BE193" i="3"/>
  <c r="BD193" i="3"/>
  <c r="BC193" i="3"/>
  <c r="BB193" i="3"/>
  <c r="BA193" i="3"/>
  <c r="G193" i="3"/>
  <c r="BE192" i="3"/>
  <c r="BE196" i="3" s="1"/>
  <c r="I24" i="2" s="1"/>
  <c r="BD192" i="3"/>
  <c r="BC192" i="3"/>
  <c r="BC196" i="3" s="1"/>
  <c r="G24" i="2" s="1"/>
  <c r="BB192" i="3"/>
  <c r="BA192" i="3"/>
  <c r="BA196" i="3" s="1"/>
  <c r="E24" i="2" s="1"/>
  <c r="G192" i="3"/>
  <c r="B24" i="2"/>
  <c r="A24" i="2"/>
  <c r="BD196" i="3"/>
  <c r="H24" i="2" s="1"/>
  <c r="BB196" i="3"/>
  <c r="F24" i="2" s="1"/>
  <c r="G196" i="3"/>
  <c r="C196" i="3"/>
  <c r="BE185" i="3"/>
  <c r="BD185" i="3"/>
  <c r="BD190" i="3" s="1"/>
  <c r="H23" i="2" s="1"/>
  <c r="BC185" i="3"/>
  <c r="BA185" i="3"/>
  <c r="G185" i="3"/>
  <c r="G190" i="3" s="1"/>
  <c r="B23" i="2"/>
  <c r="A23" i="2"/>
  <c r="BE190" i="3"/>
  <c r="I23" i="2" s="1"/>
  <c r="BC190" i="3"/>
  <c r="G23" i="2" s="1"/>
  <c r="BA190" i="3"/>
  <c r="E23" i="2" s="1"/>
  <c r="C190" i="3"/>
  <c r="BE180" i="3"/>
  <c r="BD180" i="3"/>
  <c r="BD183" i="3" s="1"/>
  <c r="H22" i="2" s="1"/>
  <c r="BC180" i="3"/>
  <c r="BA180" i="3"/>
  <c r="G180" i="3"/>
  <c r="G183" i="3" s="1"/>
  <c r="B22" i="2"/>
  <c r="A22" i="2"/>
  <c r="BE183" i="3"/>
  <c r="I22" i="2" s="1"/>
  <c r="BC183" i="3"/>
  <c r="G22" i="2" s="1"/>
  <c r="BA183" i="3"/>
  <c r="E22" i="2" s="1"/>
  <c r="C183" i="3"/>
  <c r="BE177" i="3"/>
  <c r="BD177" i="3"/>
  <c r="BC177" i="3"/>
  <c r="BA177" i="3"/>
  <c r="G177" i="3"/>
  <c r="BB177" i="3" s="1"/>
  <c r="BE175" i="3"/>
  <c r="BD175" i="3"/>
  <c r="BC175" i="3"/>
  <c r="BA175" i="3"/>
  <c r="G175" i="3"/>
  <c r="BB175" i="3" s="1"/>
  <c r="BE173" i="3"/>
  <c r="BD173" i="3"/>
  <c r="BC173" i="3"/>
  <c r="BA173" i="3"/>
  <c r="G173" i="3"/>
  <c r="BB173" i="3" s="1"/>
  <c r="BE171" i="3"/>
  <c r="BD171" i="3"/>
  <c r="BC171" i="3"/>
  <c r="BA171" i="3"/>
  <c r="G171" i="3"/>
  <c r="BB171" i="3" s="1"/>
  <c r="BE169" i="3"/>
  <c r="BD169" i="3"/>
  <c r="BC169" i="3"/>
  <c r="BA169" i="3"/>
  <c r="G169" i="3"/>
  <c r="BB169" i="3" s="1"/>
  <c r="BE167" i="3"/>
  <c r="BD167" i="3"/>
  <c r="BC167" i="3"/>
  <c r="BA167" i="3"/>
  <c r="G167" i="3"/>
  <c r="BB167" i="3" s="1"/>
  <c r="BE165" i="3"/>
  <c r="BD165" i="3"/>
  <c r="BD178" i="3" s="1"/>
  <c r="H21" i="2" s="1"/>
  <c r="BC165" i="3"/>
  <c r="BA165" i="3"/>
  <c r="G165" i="3"/>
  <c r="G178" i="3" s="1"/>
  <c r="B21" i="2"/>
  <c r="A21" i="2"/>
  <c r="BE178" i="3"/>
  <c r="I21" i="2" s="1"/>
  <c r="BC178" i="3"/>
  <c r="G21" i="2" s="1"/>
  <c r="BA178" i="3"/>
  <c r="E21" i="2" s="1"/>
  <c r="C178" i="3"/>
  <c r="BE162" i="3"/>
  <c r="BD162" i="3"/>
  <c r="BC162" i="3"/>
  <c r="BA162" i="3"/>
  <c r="G162" i="3"/>
  <c r="BB162" i="3" s="1"/>
  <c r="BE158" i="3"/>
  <c r="BD158" i="3"/>
  <c r="BD163" i="3" s="1"/>
  <c r="H20" i="2" s="1"/>
  <c r="BC158" i="3"/>
  <c r="BA158" i="3"/>
  <c r="G158" i="3"/>
  <c r="G163" i="3" s="1"/>
  <c r="B20" i="2"/>
  <c r="A20" i="2"/>
  <c r="BE163" i="3"/>
  <c r="I20" i="2" s="1"/>
  <c r="BC163" i="3"/>
  <c r="G20" i="2" s="1"/>
  <c r="BA163" i="3"/>
  <c r="E20" i="2" s="1"/>
  <c r="C163" i="3"/>
  <c r="BE155" i="3"/>
  <c r="BD155" i="3"/>
  <c r="BD156" i="3" s="1"/>
  <c r="H19" i="2" s="1"/>
  <c r="BC155" i="3"/>
  <c r="BB155" i="3"/>
  <c r="BB156" i="3" s="1"/>
  <c r="F19" i="2" s="1"/>
  <c r="G155" i="3"/>
  <c r="BA155" i="3" s="1"/>
  <c r="BA156" i="3" s="1"/>
  <c r="E19" i="2" s="1"/>
  <c r="B19" i="2"/>
  <c r="A19" i="2"/>
  <c r="BE156" i="3"/>
  <c r="I19" i="2" s="1"/>
  <c r="BC156" i="3"/>
  <c r="G19" i="2" s="1"/>
  <c r="C156" i="3"/>
  <c r="BE151" i="3"/>
  <c r="BD151" i="3"/>
  <c r="BD153" i="3" s="1"/>
  <c r="H18" i="2" s="1"/>
  <c r="BC151" i="3"/>
  <c r="BB151" i="3"/>
  <c r="BB153" i="3" s="1"/>
  <c r="F18" i="2" s="1"/>
  <c r="G151" i="3"/>
  <c r="BA151" i="3" s="1"/>
  <c r="BA153" i="3" s="1"/>
  <c r="E18" i="2" s="1"/>
  <c r="B18" i="2"/>
  <c r="A18" i="2"/>
  <c r="BE153" i="3"/>
  <c r="I18" i="2" s="1"/>
  <c r="BC153" i="3"/>
  <c r="G18" i="2" s="1"/>
  <c r="C153" i="3"/>
  <c r="BE147" i="3"/>
  <c r="BD147" i="3"/>
  <c r="BD149" i="3" s="1"/>
  <c r="H17" i="2" s="1"/>
  <c r="BC147" i="3"/>
  <c r="BB147" i="3"/>
  <c r="BB149" i="3" s="1"/>
  <c r="F17" i="2" s="1"/>
  <c r="G147" i="3"/>
  <c r="BA147" i="3" s="1"/>
  <c r="BA149" i="3" s="1"/>
  <c r="E17" i="2" s="1"/>
  <c r="B17" i="2"/>
  <c r="A17" i="2"/>
  <c r="BE149" i="3"/>
  <c r="I17" i="2" s="1"/>
  <c r="BC149" i="3"/>
  <c r="G17" i="2" s="1"/>
  <c r="C149" i="3"/>
  <c r="BE143" i="3"/>
  <c r="BD143" i="3"/>
  <c r="BC143" i="3"/>
  <c r="BB143" i="3"/>
  <c r="G143" i="3"/>
  <c r="BA143" i="3" s="1"/>
  <c r="BE141" i="3"/>
  <c r="BD141" i="3"/>
  <c r="BD145" i="3" s="1"/>
  <c r="BC141" i="3"/>
  <c r="BB141" i="3"/>
  <c r="BB145" i="3" s="1"/>
  <c r="F16" i="2" s="1"/>
  <c r="G141" i="3"/>
  <c r="H16" i="2"/>
  <c r="B16" i="2"/>
  <c r="A16" i="2"/>
  <c r="BE145" i="3"/>
  <c r="I16" i="2" s="1"/>
  <c r="BC145" i="3"/>
  <c r="G16" i="2" s="1"/>
  <c r="C145" i="3"/>
  <c r="BE137" i="3"/>
  <c r="BD137" i="3"/>
  <c r="BC137" i="3"/>
  <c r="BB137" i="3"/>
  <c r="G137" i="3"/>
  <c r="BA137" i="3" s="1"/>
  <c r="BE135" i="3"/>
  <c r="BD135" i="3"/>
  <c r="BC135" i="3"/>
  <c r="BB135" i="3"/>
  <c r="G135" i="3"/>
  <c r="BA135" i="3" s="1"/>
  <c r="BE133" i="3"/>
  <c r="BD133" i="3"/>
  <c r="BD139" i="3" s="1"/>
  <c r="BC133" i="3"/>
  <c r="BB133" i="3"/>
  <c r="BB139" i="3" s="1"/>
  <c r="F15" i="2" s="1"/>
  <c r="G133" i="3"/>
  <c r="H15" i="2"/>
  <c r="B15" i="2"/>
  <c r="A15" i="2"/>
  <c r="BE139" i="3"/>
  <c r="I15" i="2" s="1"/>
  <c r="BC139" i="3"/>
  <c r="G15" i="2" s="1"/>
  <c r="C139" i="3"/>
  <c r="BE129" i="3"/>
  <c r="BD129" i="3"/>
  <c r="BD131" i="3" s="1"/>
  <c r="BC129" i="3"/>
  <c r="BB129" i="3"/>
  <c r="BB131" i="3" s="1"/>
  <c r="F14" i="2" s="1"/>
  <c r="G129" i="3"/>
  <c r="H14" i="2"/>
  <c r="B14" i="2"/>
  <c r="A14" i="2"/>
  <c r="BE131" i="3"/>
  <c r="I14" i="2" s="1"/>
  <c r="BC131" i="3"/>
  <c r="G14" i="2" s="1"/>
  <c r="C131" i="3"/>
  <c r="BE125" i="3"/>
  <c r="BD125" i="3"/>
  <c r="BC125" i="3"/>
  <c r="BB125" i="3"/>
  <c r="G125" i="3"/>
  <c r="BA125" i="3" s="1"/>
  <c r="BE123" i="3"/>
  <c r="BD123" i="3"/>
  <c r="BC123" i="3"/>
  <c r="BB123" i="3"/>
  <c r="G123" i="3"/>
  <c r="BA123" i="3" s="1"/>
  <c r="BE121" i="3"/>
  <c r="BD121" i="3"/>
  <c r="BC121" i="3"/>
  <c r="BB121" i="3"/>
  <c r="BA121" i="3"/>
  <c r="G121" i="3"/>
  <c r="BE119" i="3"/>
  <c r="BD119" i="3"/>
  <c r="BC119" i="3"/>
  <c r="BB119" i="3"/>
  <c r="BA119" i="3"/>
  <c r="G119" i="3"/>
  <c r="BE117" i="3"/>
  <c r="BD117" i="3"/>
  <c r="BC117" i="3"/>
  <c r="BB117" i="3"/>
  <c r="BA117" i="3"/>
  <c r="G117" i="3"/>
  <c r="BE115" i="3"/>
  <c r="BD115" i="3"/>
  <c r="BC115" i="3"/>
  <c r="BB115" i="3"/>
  <c r="BA115" i="3"/>
  <c r="G115" i="3"/>
  <c r="BE113" i="3"/>
  <c r="BD113" i="3"/>
  <c r="BC113" i="3"/>
  <c r="BB113" i="3"/>
  <c r="BA113" i="3"/>
  <c r="G113" i="3"/>
  <c r="BE111" i="3"/>
  <c r="BD111" i="3"/>
  <c r="BC111" i="3"/>
  <c r="BB111" i="3"/>
  <c r="BA111" i="3"/>
  <c r="G111" i="3"/>
  <c r="BE109" i="3"/>
  <c r="BE127" i="3" s="1"/>
  <c r="I13" i="2" s="1"/>
  <c r="BD109" i="3"/>
  <c r="BC109" i="3"/>
  <c r="BC127" i="3" s="1"/>
  <c r="G13" i="2" s="1"/>
  <c r="BB109" i="3"/>
  <c r="BA109" i="3"/>
  <c r="BA127" i="3" s="1"/>
  <c r="E13" i="2" s="1"/>
  <c r="G109" i="3"/>
  <c r="B13" i="2"/>
  <c r="A13" i="2"/>
  <c r="BD127" i="3"/>
  <c r="H13" i="2" s="1"/>
  <c r="BB127" i="3"/>
  <c r="F13" i="2" s="1"/>
  <c r="G127" i="3"/>
  <c r="C127" i="3"/>
  <c r="BE105" i="3"/>
  <c r="BD105" i="3"/>
  <c r="BC105" i="3"/>
  <c r="BB105" i="3"/>
  <c r="BA105" i="3"/>
  <c r="G105" i="3"/>
  <c r="BE101" i="3"/>
  <c r="BE107" i="3" s="1"/>
  <c r="I12" i="2" s="1"/>
  <c r="BD101" i="3"/>
  <c r="BC101" i="3"/>
  <c r="BC107" i="3" s="1"/>
  <c r="G12" i="2" s="1"/>
  <c r="BB101" i="3"/>
  <c r="BA101" i="3"/>
  <c r="BA107" i="3" s="1"/>
  <c r="E12" i="2" s="1"/>
  <c r="G101" i="3"/>
  <c r="B12" i="2"/>
  <c r="A12" i="2"/>
  <c r="BD107" i="3"/>
  <c r="H12" i="2" s="1"/>
  <c r="BB107" i="3"/>
  <c r="F12" i="2" s="1"/>
  <c r="G107" i="3"/>
  <c r="C107" i="3"/>
  <c r="BE97" i="3"/>
  <c r="BD97" i="3"/>
  <c r="BC97" i="3"/>
  <c r="BB97" i="3"/>
  <c r="BA97" i="3"/>
  <c r="G97" i="3"/>
  <c r="BE91" i="3"/>
  <c r="BE99" i="3" s="1"/>
  <c r="I11" i="2" s="1"/>
  <c r="BD91" i="3"/>
  <c r="BC91" i="3"/>
  <c r="BC99" i="3" s="1"/>
  <c r="G11" i="2" s="1"/>
  <c r="BB91" i="3"/>
  <c r="BA91" i="3"/>
  <c r="BA99" i="3" s="1"/>
  <c r="E11" i="2" s="1"/>
  <c r="G91" i="3"/>
  <c r="B11" i="2"/>
  <c r="A11" i="2"/>
  <c r="BD99" i="3"/>
  <c r="H11" i="2" s="1"/>
  <c r="BB99" i="3"/>
  <c r="F11" i="2" s="1"/>
  <c r="G99" i="3"/>
  <c r="C99" i="3"/>
  <c r="BE87" i="3"/>
  <c r="BD87" i="3"/>
  <c r="BC87" i="3"/>
  <c r="BB87" i="3"/>
  <c r="BA87" i="3"/>
  <c r="G87" i="3"/>
  <c r="BE85" i="3"/>
  <c r="BD85" i="3"/>
  <c r="BC85" i="3"/>
  <c r="BB85" i="3"/>
  <c r="BA85" i="3"/>
  <c r="G85" i="3"/>
  <c r="BE83" i="3"/>
  <c r="BD83" i="3"/>
  <c r="BC83" i="3"/>
  <c r="BB83" i="3"/>
  <c r="BA83" i="3"/>
  <c r="G83" i="3"/>
  <c r="BE81" i="3"/>
  <c r="BD81" i="3"/>
  <c r="BC81" i="3"/>
  <c r="BB81" i="3"/>
  <c r="BA81" i="3"/>
  <c r="G81" i="3"/>
  <c r="BE79" i="3"/>
  <c r="BD79" i="3"/>
  <c r="BC79" i="3"/>
  <c r="BB79" i="3"/>
  <c r="BA79" i="3"/>
  <c r="G79" i="3"/>
  <c r="BE77" i="3"/>
  <c r="BE89" i="3" s="1"/>
  <c r="I10" i="2" s="1"/>
  <c r="BD77" i="3"/>
  <c r="BC77" i="3"/>
  <c r="BC89" i="3" s="1"/>
  <c r="G10" i="2" s="1"/>
  <c r="BB77" i="3"/>
  <c r="BA77" i="3"/>
  <c r="BA89" i="3" s="1"/>
  <c r="E10" i="2" s="1"/>
  <c r="G77" i="3"/>
  <c r="B10" i="2"/>
  <c r="A10" i="2"/>
  <c r="BD89" i="3"/>
  <c r="H10" i="2" s="1"/>
  <c r="BB89" i="3"/>
  <c r="F10" i="2" s="1"/>
  <c r="G89" i="3"/>
  <c r="C89" i="3"/>
  <c r="BE73" i="3"/>
  <c r="BD73" i="3"/>
  <c r="BC73" i="3"/>
  <c r="BB73" i="3"/>
  <c r="BA73" i="3"/>
  <c r="G73" i="3"/>
  <c r="BE71" i="3"/>
  <c r="BD71" i="3"/>
  <c r="BC71" i="3"/>
  <c r="BB71" i="3"/>
  <c r="BA71" i="3"/>
  <c r="G71" i="3"/>
  <c r="BE69" i="3"/>
  <c r="BD69" i="3"/>
  <c r="BC69" i="3"/>
  <c r="BB69" i="3"/>
  <c r="BA69" i="3"/>
  <c r="G69" i="3"/>
  <c r="BE64" i="3"/>
  <c r="BD64" i="3"/>
  <c r="BC64" i="3"/>
  <c r="BB64" i="3"/>
  <c r="BA64" i="3"/>
  <c r="G64" i="3"/>
  <c r="BE62" i="3"/>
  <c r="BD62" i="3"/>
  <c r="BC62" i="3"/>
  <c r="BB62" i="3"/>
  <c r="BA62" i="3"/>
  <c r="G62" i="3"/>
  <c r="BE60" i="3"/>
  <c r="BD60" i="3"/>
  <c r="BC60" i="3"/>
  <c r="BB60" i="3"/>
  <c r="BA60" i="3"/>
  <c r="G60" i="3"/>
  <c r="BE58" i="3"/>
  <c r="BD58" i="3"/>
  <c r="BC58" i="3"/>
  <c r="BB58" i="3"/>
  <c r="BA58" i="3"/>
  <c r="G58" i="3"/>
  <c r="BE56" i="3"/>
  <c r="BD56" i="3"/>
  <c r="BC56" i="3"/>
  <c r="BB56" i="3"/>
  <c r="BA56" i="3"/>
  <c r="G56" i="3"/>
  <c r="BE52" i="3"/>
  <c r="BD52" i="3"/>
  <c r="BC52" i="3"/>
  <c r="BB52" i="3"/>
  <c r="BA52" i="3"/>
  <c r="G52" i="3"/>
  <c r="BE48" i="3"/>
  <c r="BD48" i="3"/>
  <c r="BC48" i="3"/>
  <c r="BB48" i="3"/>
  <c r="BA48" i="3"/>
  <c r="G48" i="3"/>
  <c r="BE43" i="3"/>
  <c r="BD43" i="3"/>
  <c r="BC43" i="3"/>
  <c r="BB43" i="3"/>
  <c r="BA43" i="3"/>
  <c r="G43" i="3"/>
  <c r="B9" i="2"/>
  <c r="A9" i="2"/>
  <c r="BE75" i="3"/>
  <c r="I9" i="2" s="1"/>
  <c r="BD75" i="3"/>
  <c r="H9" i="2" s="1"/>
  <c r="BC75" i="3"/>
  <c r="G9" i="2" s="1"/>
  <c r="BB75" i="3"/>
  <c r="F9" i="2" s="1"/>
  <c r="BA75" i="3"/>
  <c r="E9" i="2" s="1"/>
  <c r="G75" i="3"/>
  <c r="C75" i="3"/>
  <c r="BE38" i="3"/>
  <c r="BD38" i="3"/>
  <c r="BC38" i="3"/>
  <c r="BB38" i="3"/>
  <c r="G38" i="3"/>
  <c r="BA38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A41" i="3" s="1"/>
  <c r="E8" i="2" s="1"/>
  <c r="B8" i="2"/>
  <c r="A8" i="2"/>
  <c r="BE41" i="3"/>
  <c r="I8" i="2" s="1"/>
  <c r="BD41" i="3"/>
  <c r="H8" i="2" s="1"/>
  <c r="BC41" i="3"/>
  <c r="G8" i="2" s="1"/>
  <c r="BB41" i="3"/>
  <c r="F8" i="2" s="1"/>
  <c r="G41" i="3"/>
  <c r="C41" i="3"/>
  <c r="BE27" i="3"/>
  <c r="BD27" i="3"/>
  <c r="BC27" i="3"/>
  <c r="BB27" i="3"/>
  <c r="G27" i="3"/>
  <c r="BA27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19" i="3"/>
  <c r="BD19" i="3"/>
  <c r="BC19" i="3"/>
  <c r="BB19" i="3"/>
  <c r="G19" i="3"/>
  <c r="BA19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BE29" i="3"/>
  <c r="I7" i="2" s="1"/>
  <c r="I25" i="2" s="1"/>
  <c r="C21" i="1" s="1"/>
  <c r="BD29" i="3"/>
  <c r="H7" i="2" s="1"/>
  <c r="BC29" i="3"/>
  <c r="G7" i="2" s="1"/>
  <c r="G25" i="2" s="1"/>
  <c r="C18" i="1" s="1"/>
  <c r="BB29" i="3"/>
  <c r="F7" i="2" s="1"/>
  <c r="G29" i="3"/>
  <c r="C29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H25" i="2" l="1"/>
  <c r="C17" i="1" s="1"/>
  <c r="BA29" i="3"/>
  <c r="E7" i="2" s="1"/>
  <c r="BA129" i="3"/>
  <c r="BA131" i="3" s="1"/>
  <c r="E14" i="2" s="1"/>
  <c r="G131" i="3"/>
  <c r="BA141" i="3"/>
  <c r="BA145" i="3" s="1"/>
  <c r="E16" i="2" s="1"/>
  <c r="G145" i="3"/>
  <c r="BA133" i="3"/>
  <c r="BA139" i="3" s="1"/>
  <c r="E15" i="2" s="1"/>
  <c r="G139" i="3"/>
  <c r="BB158" i="3"/>
  <c r="BB163" i="3" s="1"/>
  <c r="F20" i="2" s="1"/>
  <c r="F25" i="2" s="1"/>
  <c r="C16" i="1" s="1"/>
  <c r="BB165" i="3"/>
  <c r="BB178" i="3" s="1"/>
  <c r="F21" i="2" s="1"/>
  <c r="BB180" i="3"/>
  <c r="BB183" i="3" s="1"/>
  <c r="F22" i="2" s="1"/>
  <c r="BB185" i="3"/>
  <c r="BB190" i="3" s="1"/>
  <c r="F23" i="2" s="1"/>
  <c r="G149" i="3"/>
  <c r="G153" i="3"/>
  <c r="G156" i="3"/>
  <c r="E25" i="2" l="1"/>
  <c r="G37" i="2" l="1"/>
  <c r="I37" i="2" s="1"/>
  <c r="G36" i="2"/>
  <c r="I36" i="2" s="1"/>
  <c r="G21" i="1" s="1"/>
  <c r="G35" i="2"/>
  <c r="I35" i="2" s="1"/>
  <c r="G20" i="1" s="1"/>
  <c r="G34" i="2"/>
  <c r="I34" i="2" s="1"/>
  <c r="G19" i="1" s="1"/>
  <c r="G33" i="2"/>
  <c r="I33" i="2" s="1"/>
  <c r="G18" i="1" s="1"/>
  <c r="G32" i="2"/>
  <c r="I32" i="2" s="1"/>
  <c r="G17" i="1" s="1"/>
  <c r="G31" i="2"/>
  <c r="I31" i="2" s="1"/>
  <c r="G16" i="1" s="1"/>
  <c r="G30" i="2"/>
  <c r="I30" i="2" s="1"/>
  <c r="C15" i="1"/>
  <c r="C19" i="1" s="1"/>
  <c r="C22" i="1" s="1"/>
  <c r="H38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<sst xmlns="http://schemas.openxmlformats.org/spreadsheetml/2006/main" count="545" uniqueCount="317">
  <si>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</si>
  <si>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</si>
  <si>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</si>
  <si>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</si>
  <si>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</si>
  <si>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</si>
  <si>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</si>
  <si>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</si>
  <si>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</si>
  <si>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</si>
  <si>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</si>
  <si>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</si>
  <si>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</si>
  <si>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</si>
  <si>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</si>
  <si>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</si>
  <si>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</si>
  <si>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</si>
  <si>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</si>
  <si>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</si>
  <si>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</si>
  <si>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</si>
  <si>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</si>
  <si>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</si>
  <si>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</si>
  <si>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</si>
  <si>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</si>
  <si>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</si>
  <si>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</si>
  <si>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</si>
  <si>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</si>
  <si>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</si>
  <si>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</si>
  <si>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</si>
  <si>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</si>
  <si>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</si>
  <si>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</si>
  <si>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</si>
  <si>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</si>
  <si>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</si>
  <si>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</si>
  <si>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</si>
  <si>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</si>
  <si>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</si>
  <si>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</si>
  <si>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</si>
  <si>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</si>
  <si>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</si>
  <si>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</si>
  <si>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</si>
  <si>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</si>
  <si>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</si>
  <si>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</si>
  <si>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</si>
  <si>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</si>
  <si>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</si>
  <si>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</si>
  <si>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</si>
  <si>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</si>
  <si>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</si>
  <si>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</si>
  <si>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</si>
  <si>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</si>
  <si>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</si>
  <si>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</si>
  <si>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</si>
  <si>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</si>
  <si>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</si>
  <si>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</si>
  <si>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</si>
  <si>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</si>
  <si>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</si>
  <si>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</si>
  <si>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</si>
  <si>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</si>
  <si>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</si>
  <si>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</si>
  <si>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</si>
  <si>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</si>
  <si>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018-000342</t>
  </si>
  <si>
    <t>Rozšíření kapacit zázemí ZŠ Šlapanice</t>
  </si>
  <si>
    <t>01</t>
  </si>
  <si>
    <t>Vestavba trafostanice</t>
  </si>
  <si>
    <t>190102</t>
  </si>
  <si>
    <t>132201101R00</t>
  </si>
  <si>
    <t xml:space="preserve">Hloubení rýh šířky do 60 cm v hor.3 do 100 m3 </t>
  </si>
  <si>
    <t>m3</t>
  </si>
  <si>
    <t>0,9*0,3*(1,625+3,11+4,5+0,816+1,625)</t>
  </si>
  <si>
    <t>132201109R00</t>
  </si>
  <si>
    <t xml:space="preserve">Příplatek za lepivost - hloubení rýh 60 cm v hor.3 </t>
  </si>
  <si>
    <t>132201201R00</t>
  </si>
  <si>
    <t xml:space="preserve">Hloubení rýh šířky do 200 cm v hor.3 do 100 m3 </t>
  </si>
  <si>
    <t>1*1,625*2,4</t>
  </si>
  <si>
    <t>132201209R00</t>
  </si>
  <si>
    <t xml:space="preserve">Příplatek za lepivost - hloubení rýh 200cm v hor.3 </t>
  </si>
  <si>
    <t>162201102R00</t>
  </si>
  <si>
    <t xml:space="preserve">Vodorovné přemístění výkopku z hor.1-4 do 50 m 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</si>
  <si>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</si>
  <si>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</si>
  <si>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</si>
  <si>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</si>
  <si>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7,0525*10</t>
  </si>
  <si>
    <t>167101101R00</t>
  </si>
  <si>
    <t xml:space="preserve">Nakládání výkopku z hor.1-4 v množství do 100 m3 </t>
  </si>
  <si>
    <t>3,1525</t>
  </si>
  <si>
    <t>3,9</t>
  </si>
  <si>
    <t>171201201RT1</t>
  </si>
  <si>
    <t>Uložení sypaniny na skládku včetně poplatku za skládku</t>
  </si>
  <si>
    <t>7,0525</t>
  </si>
  <si>
    <t>2</t>
  </si>
  <si>
    <t>Základy a zvláštní zakládání</t>
  </si>
  <si>
    <t>274313511R00</t>
  </si>
  <si>
    <t xml:space="preserve">Beton základových pasů prostý B 12,5 (C 12/15) </t>
  </si>
  <si>
    <t>0,9*0,3*(0,816+1,65+4,5)</t>
  </si>
  <si>
    <t>274326131R00</t>
  </si>
  <si>
    <t xml:space="preserve">Zákl. pasy z betonu železového vodostaveb. C 25/30 </t>
  </si>
  <si>
    <t>0,9*0,3*0,41</t>
  </si>
  <si>
    <t>274351215R00</t>
  </si>
  <si>
    <t xml:space="preserve">Bednění stěn základových pasů - zřízení </t>
  </si>
  <si>
    <t>m2</t>
  </si>
  <si>
    <t>0,15*2*(0,816+1,65+4,5)</t>
  </si>
  <si>
    <t>0,15*0,41*2</t>
  </si>
  <si>
    <t>274351216R00</t>
  </si>
  <si>
    <t xml:space="preserve">Bednění stěn základových pasů - odstranění </t>
  </si>
  <si>
    <t>3</t>
  </si>
  <si>
    <t>Svislé a kompletní konstrukce</t>
  </si>
  <si>
    <t>311321411R00</t>
  </si>
  <si>
    <t xml:space="preserve">Železobeton nadzákladových zdí C 25/30 </t>
  </si>
  <si>
    <t>jímka:0,9*1,925*2,7</t>
  </si>
  <si>
    <t>-0,75*1,625*2,4</t>
  </si>
  <si>
    <t>0,9*0,15*0,2</t>
  </si>
  <si>
    <t>3,15*0,4*0,65</t>
  </si>
  <si>
    <t>311351101R00</t>
  </si>
  <si>
    <t xml:space="preserve">Bednění nadzákladových zdí jednostranné - zřízení </t>
  </si>
  <si>
    <t>0,75*(1,625+2,4)</t>
  </si>
  <si>
    <t>0,15*0,2</t>
  </si>
  <si>
    <t>3,15*0,4</t>
  </si>
  <si>
    <t>311351102R00</t>
  </si>
  <si>
    <t xml:space="preserve">Bednění nadzákladových zdí jednostranné-odstranění </t>
  </si>
  <si>
    <t>311351105R00</t>
  </si>
  <si>
    <t xml:space="preserve">Bednění nadzákladových zdí oboustranné - zřízení </t>
  </si>
  <si>
    <t>3,15*0,65*2</t>
  </si>
  <si>
    <t>311351106R00</t>
  </si>
  <si>
    <t xml:space="preserve">Bednění nadzákladových zdí oboustranné-odstranění </t>
  </si>
  <si>
    <t>317121021R00</t>
  </si>
  <si>
    <t xml:space="preserve">Osazení překladu keram. plochého, světl. do 105 cm </t>
  </si>
  <si>
    <t>kus</t>
  </si>
  <si>
    <t>317121022R00</t>
  </si>
  <si>
    <t xml:space="preserve">Osazení překladu keram. plochého, světl. do 180 cm </t>
  </si>
  <si>
    <t>342255028R00</t>
  </si>
  <si>
    <t xml:space="preserve">Příčky z desek Ytong tl. 15 cm </t>
  </si>
  <si>
    <t>3*9,81</t>
  </si>
  <si>
    <t>-(1*2,2+1,8*1,97+1,1*1,97)</t>
  </si>
  <si>
    <t>2,2*2,075*2</t>
  </si>
  <si>
    <t>3,15*2,075</t>
  </si>
  <si>
    <t>59531073</t>
  </si>
  <si>
    <t>Překlad plochý Ytong PSF 150-1500</t>
  </si>
  <si>
    <t>59531074</t>
  </si>
  <si>
    <t>Překlad plochý Ytong PSF 150-1750</t>
  </si>
  <si>
    <t>59531077</t>
  </si>
  <si>
    <t>Překlad plochý Ytong PSF 150-2500</t>
  </si>
  <si>
    <t>38</t>
  </si>
  <si>
    <t>Kompletní konstrukce</t>
  </si>
  <si>
    <t>388317777R00</t>
  </si>
  <si>
    <t xml:space="preserve">Těleso trub. kabelovodu z bet. B 12,5 otevř. výkop </t>
  </si>
  <si>
    <t>0,94*0,1*0,5*2+0,15*0,16*0,5*2</t>
  </si>
  <si>
    <t>388357777R00</t>
  </si>
  <si>
    <t xml:space="preserve">Bednění stěn tělesa kabelovodu trubkového, výkop </t>
  </si>
  <si>
    <t>0,36*0,5*2</t>
  </si>
  <si>
    <t>388907777R00</t>
  </si>
  <si>
    <t xml:space="preserve">Čištění a kalibrování otvorů tělesa kabelovodu </t>
  </si>
  <si>
    <t>m</t>
  </si>
  <si>
    <t>1,5*4</t>
  </si>
  <si>
    <t>871311121R00</t>
  </si>
  <si>
    <t xml:space="preserve">Montáž trubek polyetylenových ve výkopu 160 mm </t>
  </si>
  <si>
    <t>388-2</t>
  </si>
  <si>
    <t xml:space="preserve">Trouba Arot 160/135 </t>
  </si>
  <si>
    <t>1,5*4*1,1</t>
  </si>
  <si>
    <t>900      R00</t>
  </si>
  <si>
    <t xml:space="preserve">Hzs - nezmeřitelné práce   čl.17-1a </t>
  </si>
  <si>
    <t>hodina</t>
  </si>
  <si>
    <t xml:space="preserve"> krácení trub:1</t>
  </si>
  <si>
    <t>61</t>
  </si>
  <si>
    <t>Upravy povrchů vnitřní</t>
  </si>
  <si>
    <t>612421637R00</t>
  </si>
  <si>
    <t xml:space="preserve">Omítka vnitřní zdiva, MVC, štuková </t>
  </si>
  <si>
    <t>2,2*2,075*2*2</t>
  </si>
  <si>
    <t>3*0,5</t>
  </si>
  <si>
    <t>612451253R00</t>
  </si>
  <si>
    <t xml:space="preserve">Omítka vnitřní zdiva, MC, ocelí hlazená </t>
  </si>
  <si>
    <t>0,9*(1,625+2,4)*2</t>
  </si>
  <si>
    <t>62</t>
  </si>
  <si>
    <t>Úpravy povrchů vnější</t>
  </si>
  <si>
    <t>622421331RT8</t>
  </si>
  <si>
    <t>Zateplovací systém Tex-Color, EPS 100 F tl. 50 mm se silikátovou omítkou rýhovanou zrno 2 mm</t>
  </si>
  <si>
    <t>2,32*10,21</t>
  </si>
  <si>
    <t>-(1,1*1,97+1,8*1,97+1*2,2)</t>
  </si>
  <si>
    <t>3*2,65</t>
  </si>
  <si>
    <t>622421337RT8</t>
  </si>
  <si>
    <t>Zateplovací systém Tex-Color, EPS 100 F tl. 140 mm se silikátovou omítkou rýhovanou zrno 2 mm</t>
  </si>
  <si>
    <t>0,7*3,15</t>
  </si>
  <si>
    <t>63</t>
  </si>
  <si>
    <t>Podlahy a podlahové konstrukce</t>
  </si>
  <si>
    <t>631312511R00</t>
  </si>
  <si>
    <t xml:space="preserve">Mazanina betonová tl. 5 - 8 cm B 12,5 (C 12/15) </t>
  </si>
  <si>
    <t>podkl.bet:0,07*1,625*(0,515+4,5+0,41)</t>
  </si>
  <si>
    <t>631313511R00</t>
  </si>
  <si>
    <t xml:space="preserve">Mazanina betonová tl. 8 - 12 cm B 12,5 (C 12/15) </t>
  </si>
  <si>
    <t>podkl.bet:0,1*2,65*1,85</t>
  </si>
  <si>
    <t>631315711RM1</t>
  </si>
  <si>
    <t>Mazanina betonová tl. 12 - 24 cm C 25/30 z betonu prostého</t>
  </si>
  <si>
    <t>0,15*2,225*6,95</t>
  </si>
  <si>
    <t>631319151R00</t>
  </si>
  <si>
    <t xml:space="preserve">Příplatek za přehlaz. mazanin pod povlaky tl. 8 cm </t>
  </si>
  <si>
    <t>631319153R00</t>
  </si>
  <si>
    <t xml:space="preserve">Příplatek za přehlaz. mazanin pod povlaky tl. 12cm </t>
  </si>
  <si>
    <t>631319165R00</t>
  </si>
  <si>
    <t xml:space="preserve">Příplatek za konečnou úpravu mazanin tl. 24 cm </t>
  </si>
  <si>
    <t>631319175R00</t>
  </si>
  <si>
    <t xml:space="preserve">Příplatek za stržení povrchu mazaniny tl. 24 cm </t>
  </si>
  <si>
    <t>631361921R00</t>
  </si>
  <si>
    <t xml:space="preserve">Výztuž mazanin svařovanou sítí </t>
  </si>
  <si>
    <t>t</t>
  </si>
  <si>
    <t>2,225*6,95*0,005</t>
  </si>
  <si>
    <t>631571003R00</t>
  </si>
  <si>
    <t xml:space="preserve">Násyp ze štěrkopísku 0 - 32,  zpevňující </t>
  </si>
  <si>
    <t>0,08*1,625*(0,515+4,5+0,41)</t>
  </si>
  <si>
    <t>93</t>
  </si>
  <si>
    <t>Dokončovací práce inženýrských staveb</t>
  </si>
  <si>
    <t>931961115RR1</t>
  </si>
  <si>
    <t>Vložky do dilatačních spár, polystyren, tl 30 mm STYRODUR</t>
  </si>
  <si>
    <t>0,6*1,95</t>
  </si>
  <si>
    <t>94</t>
  </si>
  <si>
    <t>Lešení a stavební výtahy</t>
  </si>
  <si>
    <t>941955002R00</t>
  </si>
  <si>
    <t xml:space="preserve">Lešení lehké pomocné, výška podlahy do 1,9 m </t>
  </si>
  <si>
    <t>2*12</t>
  </si>
  <si>
    <t>943955031R00</t>
  </si>
  <si>
    <t xml:space="preserve">Montáž lešeňové podlahy bez příčníků, H do 10 m </t>
  </si>
  <si>
    <t>5,5</t>
  </si>
  <si>
    <t>943955831R00</t>
  </si>
  <si>
    <t xml:space="preserve">Demontáž leš. podlahy bez příč. a podél., H 10 m </t>
  </si>
  <si>
    <t>95</t>
  </si>
  <si>
    <t>Dokončovací konstrukce na pozemních stavbách</t>
  </si>
  <si>
    <t>952901221R00</t>
  </si>
  <si>
    <t xml:space="preserve">Vyčištění průmyslových budov a objektů výrobních </t>
  </si>
  <si>
    <t>10,21*2,85</t>
  </si>
  <si>
    <t>952901411R00</t>
  </si>
  <si>
    <t xml:space="preserve">Vyčištění ostatních objektů </t>
  </si>
  <si>
    <t>jímka:1,625*2,4</t>
  </si>
  <si>
    <t>96</t>
  </si>
  <si>
    <t>Bourání konstrukcí</t>
  </si>
  <si>
    <t>199000000R00</t>
  </si>
  <si>
    <t xml:space="preserve">Poplatek za skladku suti </t>
  </si>
  <si>
    <t>0,0679</t>
  </si>
  <si>
    <t>97</t>
  </si>
  <si>
    <t>Prorážení otvorů</t>
  </si>
  <si>
    <t>973031813R00</t>
  </si>
  <si>
    <t xml:space="preserve">Vysekání kapes pro zavázání příček tl. 15 cm </t>
  </si>
  <si>
    <t>3,15+2,2*2</t>
  </si>
  <si>
    <t>99</t>
  </si>
  <si>
    <t>Staveništní přesun hmot</t>
  </si>
  <si>
    <t>998011001R00</t>
  </si>
  <si>
    <t xml:space="preserve">Přesun hmot pro budovy zděné výšky do 6 m </t>
  </si>
  <si>
    <t>711</t>
  </si>
  <si>
    <t>Izolace proti vodě</t>
  </si>
  <si>
    <t>711212005RT1</t>
  </si>
  <si>
    <t>Hydroizolační povlak - stěrka včetně penetrace webertec 915 (fa.Weber), proti vlhkosti, tl. 3 mm</t>
  </si>
  <si>
    <t>podkl.bet:2,3*7,1</t>
  </si>
  <si>
    <t>kab.kan:1,5*(0,94+0,36*2)</t>
  </si>
  <si>
    <t>0,5*2,7</t>
  </si>
  <si>
    <t>998711101R00</t>
  </si>
  <si>
    <t xml:space="preserve">Přesun hmot pro izolace proti vodě, výšky do 6 m </t>
  </si>
  <si>
    <t>767</t>
  </si>
  <si>
    <t>Konstrukce zámečnické</t>
  </si>
  <si>
    <t>553-1/Z</t>
  </si>
  <si>
    <t>Ocelové dveře 1100x1970 venkovní, se zateplením vč. zárubně a kování D+M</t>
  </si>
  <si>
    <t>553-2/Z</t>
  </si>
  <si>
    <t>Ocelové dveře 1800x1970 dvoukřídlové venkovní se zateplením vč. zárubně a kování D+M</t>
  </si>
  <si>
    <t>553-3/Z</t>
  </si>
  <si>
    <t>Ocelové dveře 1000x1970 venkovní, se zateplením vč. zárubně a kování D+M</t>
  </si>
  <si>
    <t>553-4/Z</t>
  </si>
  <si>
    <t>Venkovní ocelová  protidešťová žaluzie se síťkou proti hmyzu D+M</t>
  </si>
  <si>
    <t>553-5/Z</t>
  </si>
  <si>
    <t xml:space="preserve">Ocelová podlaha rozvodny pod trafo D+M </t>
  </si>
  <si>
    <t>553-6/Z</t>
  </si>
  <si>
    <t xml:space="preserve">Olejová jímka pod trafo </t>
  </si>
  <si>
    <t>998767101R00</t>
  </si>
  <si>
    <t xml:space="preserve">Přesun hmot pro zámečnické konstr., výšky do 6 m </t>
  </si>
  <si>
    <t>783</t>
  </si>
  <si>
    <t>Nátěry</t>
  </si>
  <si>
    <t>783851223R00</t>
  </si>
  <si>
    <t>Nátěr epoxidový betonových podlah Ekopox 640 2 vrstvy vč.penetrace</t>
  </si>
  <si>
    <t>5,5+16,85*2</t>
  </si>
  <si>
    <t>-1,4*2,2</t>
  </si>
  <si>
    <t>784</t>
  </si>
  <si>
    <t>Malby</t>
  </si>
  <si>
    <t>784422271R00</t>
  </si>
  <si>
    <t xml:space="preserve">Malba vápenná 2x, pačok 2x,1barva, místn. do 3,8 m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</si>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</sst>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19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190102</v>
      </c>
      <c r="D2" s="5" t="str">
        <f>Rekapitulace!G2</f>
        <v>Rozšíření kapacit zázemí ZŠ Šlapanice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 t="s">
        <v>79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Rekapitulace!A30</f>
        <v>Ztížené výrobní podmínky</v>
      </c>
      <c r="E15" s="61"/>
      <c r="F15" s="62"/>
      <c r="G15" s="59">
        <f>Rekapitulace!I30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Rekapitulace!A31</f>
        <v>Oborová přirážka</v>
      </c>
      <c r="E16" s="63"/>
      <c r="F16" s="64"/>
      <c r="G16" s="59">
        <f>Rekapitulace!I31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Rekapitulace!A32</f>
        <v>Přesun stavebních kapacit</v>
      </c>
      <c r="E17" s="63"/>
      <c r="F17" s="64"/>
      <c r="G17" s="59">
        <f>Rekapitulace!I32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Rekapitulace!A33</f>
        <v>Mimostaveništní doprava</v>
      </c>
      <c r="E18" s="63"/>
      <c r="F18" s="64"/>
      <c r="G18" s="59">
        <f>Rekapitulace!I33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Rekapitulace!A34</f>
        <v>Zařízení staveniště</v>
      </c>
      <c r="E19" s="63"/>
      <c r="F19" s="64"/>
      <c r="G19" s="59">
        <f>Rekapitulace!I34</f>
        <v>0</v>
      </c>
    </row>
    <row r="20" spans="1:7" ht="15.95" customHeight="1" x14ac:dyDescent="0.2">
      <c r="A20" s="67"/>
      <c r="B20" s="58"/>
      <c r="C20" s="59"/>
      <c r="D20" s="9" t="str">
        <f>Rekapitulace!A35</f>
        <v>Provoz investora</v>
      </c>
      <c r="E20" s="63"/>
      <c r="F20" s="64"/>
      <c r="G20" s="59">
        <f>Rekapitulace!I35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Rekapitulace!A36</f>
        <v>Kompletační činnost (IČD)</v>
      </c>
      <c r="E21" s="63"/>
      <c r="F21" s="64"/>
      <c r="G21" s="59">
        <f>Rekapitulace!I36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9"/>
  <sheetViews>
    <sheetView workbookViewId="0">
      <selection activeCell="H38" sqref="H38:I3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018-000342 Rozšíření kapacit zázemí ZŠ Šlapanice</v>
      </c>
      <c r="D1" s="111"/>
      <c r="E1" s="112"/>
      <c r="F1" s="111"/>
      <c r="G1" s="113" t="s">
        <v>49</v>
      </c>
      <c r="H1" s="114" t="s">
        <v>83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01 Vestavba trafostanice</v>
      </c>
      <c r="D2" s="119"/>
      <c r="E2" s="120"/>
      <c r="F2" s="119"/>
      <c r="G2" s="121" t="s">
        <v>80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27" t="str">
        <f>Položky!B7</f>
        <v>1</v>
      </c>
      <c r="B7" s="133" t="str">
        <f>Položky!C7</f>
        <v>Zemní práce</v>
      </c>
      <c r="C7" s="69"/>
      <c r="D7" s="134"/>
      <c r="E7" s="228">
        <f>Položky!BA29</f>
        <v>0</v>
      </c>
      <c r="F7" s="229">
        <f>Položky!BB29</f>
        <v>0</v>
      </c>
      <c r="G7" s="229">
        <f>Položky!BC29</f>
        <v>0</v>
      </c>
      <c r="H7" s="229">
        <f>Položky!BD29</f>
        <v>0</v>
      </c>
      <c r="I7" s="230">
        <f>Položky!BE29</f>
        <v>0</v>
      </c>
    </row>
    <row r="8" spans="1:9" s="37" customFormat="1" x14ac:dyDescent="0.2">
      <c r="A8" s="227" t="str">
        <f>Položky!B30</f>
        <v>2</v>
      </c>
      <c r="B8" s="133" t="str">
        <f>Položky!C30</f>
        <v>Základy a zvláštní zakládání</v>
      </c>
      <c r="C8" s="69"/>
      <c r="D8" s="134"/>
      <c r="E8" s="228">
        <f>Položky!BA41</f>
        <v>0</v>
      </c>
      <c r="F8" s="229">
        <f>Položky!BB41</f>
        <v>0</v>
      </c>
      <c r="G8" s="229">
        <f>Položky!BC41</f>
        <v>0</v>
      </c>
      <c r="H8" s="229">
        <f>Položky!BD41</f>
        <v>0</v>
      </c>
      <c r="I8" s="230">
        <f>Položky!BE41</f>
        <v>0</v>
      </c>
    </row>
    <row r="9" spans="1:9" s="37" customFormat="1" x14ac:dyDescent="0.2">
      <c r="A9" s="227" t="str">
        <f>Položky!B42</f>
        <v>3</v>
      </c>
      <c r="B9" s="133" t="str">
        <f>Položky!C42</f>
        <v>Svislé a kompletní konstrukce</v>
      </c>
      <c r="C9" s="69"/>
      <c r="D9" s="134"/>
      <c r="E9" s="228">
        <f>Položky!BA75</f>
        <v>0</v>
      </c>
      <c r="F9" s="229">
        <f>Položky!BB75</f>
        <v>0</v>
      </c>
      <c r="G9" s="229">
        <f>Položky!BC75</f>
        <v>0</v>
      </c>
      <c r="H9" s="229">
        <f>Položky!BD75</f>
        <v>0</v>
      </c>
      <c r="I9" s="230">
        <f>Položky!BE75</f>
        <v>0</v>
      </c>
    </row>
    <row r="10" spans="1:9" s="37" customFormat="1" x14ac:dyDescent="0.2">
      <c r="A10" s="227" t="str">
        <f>Položky!B76</f>
        <v>38</v>
      </c>
      <c r="B10" s="133" t="str">
        <f>Položky!C76</f>
        <v>Kompletní konstrukce</v>
      </c>
      <c r="C10" s="69"/>
      <c r="D10" s="134"/>
      <c r="E10" s="228">
        <f>Položky!BA89</f>
        <v>0</v>
      </c>
      <c r="F10" s="229">
        <f>Položky!BB89</f>
        <v>0</v>
      </c>
      <c r="G10" s="229">
        <f>Položky!BC89</f>
        <v>0</v>
      </c>
      <c r="H10" s="229">
        <f>Položky!BD89</f>
        <v>0</v>
      </c>
      <c r="I10" s="230">
        <f>Položky!BE89</f>
        <v>0</v>
      </c>
    </row>
    <row r="11" spans="1:9" s="37" customFormat="1" x14ac:dyDescent="0.2">
      <c r="A11" s="227" t="str">
        <f>Položky!B90</f>
        <v>61</v>
      </c>
      <c r="B11" s="133" t="str">
        <f>Položky!C90</f>
        <v>Upravy povrchů vnitřní</v>
      </c>
      <c r="C11" s="69"/>
      <c r="D11" s="134"/>
      <c r="E11" s="228">
        <f>Položky!BA99</f>
        <v>0</v>
      </c>
      <c r="F11" s="229">
        <f>Položky!BB99</f>
        <v>0</v>
      </c>
      <c r="G11" s="229">
        <f>Položky!BC99</f>
        <v>0</v>
      </c>
      <c r="H11" s="229">
        <f>Položky!BD99</f>
        <v>0</v>
      </c>
      <c r="I11" s="230">
        <f>Položky!BE99</f>
        <v>0</v>
      </c>
    </row>
    <row r="12" spans="1:9" s="37" customFormat="1" x14ac:dyDescent="0.2">
      <c r="A12" s="227" t="str">
        <f>Položky!B100</f>
        <v>62</v>
      </c>
      <c r="B12" s="133" t="str">
        <f>Položky!C100</f>
        <v>Úpravy povrchů vnější</v>
      </c>
      <c r="C12" s="69"/>
      <c r="D12" s="134"/>
      <c r="E12" s="228">
        <f>Položky!BA107</f>
        <v>0</v>
      </c>
      <c r="F12" s="229">
        <f>Položky!BB107</f>
        <v>0</v>
      </c>
      <c r="G12" s="229">
        <f>Položky!BC107</f>
        <v>0</v>
      </c>
      <c r="H12" s="229">
        <f>Položky!BD107</f>
        <v>0</v>
      </c>
      <c r="I12" s="230">
        <f>Položky!BE107</f>
        <v>0</v>
      </c>
    </row>
    <row r="13" spans="1:9" s="37" customFormat="1" x14ac:dyDescent="0.2">
      <c r="A13" s="227" t="str">
        <f>Položky!B108</f>
        <v>63</v>
      </c>
      <c r="B13" s="133" t="str">
        <f>Položky!C108</f>
        <v>Podlahy a podlahové konstrukce</v>
      </c>
      <c r="C13" s="69"/>
      <c r="D13" s="134"/>
      <c r="E13" s="228">
        <f>Položky!BA127</f>
        <v>0</v>
      </c>
      <c r="F13" s="229">
        <f>Položky!BB127</f>
        <v>0</v>
      </c>
      <c r="G13" s="229">
        <f>Položky!BC127</f>
        <v>0</v>
      </c>
      <c r="H13" s="229">
        <f>Položky!BD127</f>
        <v>0</v>
      </c>
      <c r="I13" s="230">
        <f>Položky!BE127</f>
        <v>0</v>
      </c>
    </row>
    <row r="14" spans="1:9" s="37" customFormat="1" x14ac:dyDescent="0.2">
      <c r="A14" s="227" t="str">
        <f>Položky!B128</f>
        <v>93</v>
      </c>
      <c r="B14" s="133" t="str">
        <f>Položky!C128</f>
        <v>Dokončovací práce inženýrských staveb</v>
      </c>
      <c r="C14" s="69"/>
      <c r="D14" s="134"/>
      <c r="E14" s="228">
        <f>Položky!BA131</f>
        <v>0</v>
      </c>
      <c r="F14" s="229">
        <f>Položky!BB131</f>
        <v>0</v>
      </c>
      <c r="G14" s="229">
        <f>Položky!BC131</f>
        <v>0</v>
      </c>
      <c r="H14" s="229">
        <f>Položky!BD131</f>
        <v>0</v>
      </c>
      <c r="I14" s="230">
        <f>Položky!BE131</f>
        <v>0</v>
      </c>
    </row>
    <row r="15" spans="1:9" s="37" customFormat="1" x14ac:dyDescent="0.2">
      <c r="A15" s="227" t="str">
        <f>Položky!B132</f>
        <v>94</v>
      </c>
      <c r="B15" s="133" t="str">
        <f>Položky!C132</f>
        <v>Lešení a stavební výtahy</v>
      </c>
      <c r="C15" s="69"/>
      <c r="D15" s="134"/>
      <c r="E15" s="228">
        <f>Položky!BA139</f>
        <v>0</v>
      </c>
      <c r="F15" s="229">
        <f>Položky!BB139</f>
        <v>0</v>
      </c>
      <c r="G15" s="229">
        <f>Položky!BC139</f>
        <v>0</v>
      </c>
      <c r="H15" s="229">
        <f>Položky!BD139</f>
        <v>0</v>
      </c>
      <c r="I15" s="230">
        <f>Položky!BE139</f>
        <v>0</v>
      </c>
    </row>
    <row r="16" spans="1:9" s="37" customFormat="1" x14ac:dyDescent="0.2">
      <c r="A16" s="227" t="str">
        <f>Položky!B140</f>
        <v>95</v>
      </c>
      <c r="B16" s="133" t="str">
        <f>Položky!C140</f>
        <v>Dokončovací konstrukce na pozemních stavbách</v>
      </c>
      <c r="C16" s="69"/>
      <c r="D16" s="134"/>
      <c r="E16" s="228">
        <f>Položky!BA145</f>
        <v>0</v>
      </c>
      <c r="F16" s="229">
        <f>Položky!BB145</f>
        <v>0</v>
      </c>
      <c r="G16" s="229">
        <f>Položky!BC145</f>
        <v>0</v>
      </c>
      <c r="H16" s="229">
        <f>Položky!BD145</f>
        <v>0</v>
      </c>
      <c r="I16" s="230">
        <f>Položky!BE145</f>
        <v>0</v>
      </c>
    </row>
    <row r="17" spans="1:57" s="37" customFormat="1" x14ac:dyDescent="0.2">
      <c r="A17" s="227" t="str">
        <f>Položky!B146</f>
        <v>96</v>
      </c>
      <c r="B17" s="133" t="str">
        <f>Položky!C146</f>
        <v>Bourání konstrukcí</v>
      </c>
      <c r="C17" s="69"/>
      <c r="D17" s="134"/>
      <c r="E17" s="228">
        <f>Položky!BA149</f>
        <v>0</v>
      </c>
      <c r="F17" s="229">
        <f>Položky!BB149</f>
        <v>0</v>
      </c>
      <c r="G17" s="229">
        <f>Položky!BC149</f>
        <v>0</v>
      </c>
      <c r="H17" s="229">
        <f>Položky!BD149</f>
        <v>0</v>
      </c>
      <c r="I17" s="230">
        <f>Položky!BE149</f>
        <v>0</v>
      </c>
    </row>
    <row r="18" spans="1:57" s="37" customFormat="1" x14ac:dyDescent="0.2">
      <c r="A18" s="227" t="str">
        <f>Položky!B150</f>
        <v>97</v>
      </c>
      <c r="B18" s="133" t="str">
        <f>Položky!C150</f>
        <v>Prorážení otvorů</v>
      </c>
      <c r="C18" s="69"/>
      <c r="D18" s="134"/>
      <c r="E18" s="228">
        <f>Položky!BA153</f>
        <v>0</v>
      </c>
      <c r="F18" s="229">
        <f>Položky!BB153</f>
        <v>0</v>
      </c>
      <c r="G18" s="229">
        <f>Položky!BC153</f>
        <v>0</v>
      </c>
      <c r="H18" s="229">
        <f>Položky!BD153</f>
        <v>0</v>
      </c>
      <c r="I18" s="230">
        <f>Položky!BE153</f>
        <v>0</v>
      </c>
    </row>
    <row r="19" spans="1:57" s="37" customFormat="1" x14ac:dyDescent="0.2">
      <c r="A19" s="227" t="str">
        <f>Položky!B154</f>
        <v>99</v>
      </c>
      <c r="B19" s="133" t="str">
        <f>Položky!C154</f>
        <v>Staveništní přesun hmot</v>
      </c>
      <c r="C19" s="69"/>
      <c r="D19" s="134"/>
      <c r="E19" s="228">
        <f>Položky!BA156</f>
        <v>0</v>
      </c>
      <c r="F19" s="229">
        <f>Položky!BB156</f>
        <v>0</v>
      </c>
      <c r="G19" s="229">
        <f>Položky!BC156</f>
        <v>0</v>
      </c>
      <c r="H19" s="229">
        <f>Položky!BD156</f>
        <v>0</v>
      </c>
      <c r="I19" s="230">
        <f>Položky!BE156</f>
        <v>0</v>
      </c>
    </row>
    <row r="20" spans="1:57" s="37" customFormat="1" x14ac:dyDescent="0.2">
      <c r="A20" s="227" t="str">
        <f>Položky!B157</f>
        <v>711</v>
      </c>
      <c r="B20" s="133" t="str">
        <f>Položky!C157</f>
        <v>Izolace proti vodě</v>
      </c>
      <c r="C20" s="69"/>
      <c r="D20" s="134"/>
      <c r="E20" s="228">
        <f>Položky!BA163</f>
        <v>0</v>
      </c>
      <c r="F20" s="229">
        <f>Položky!BB163</f>
        <v>0</v>
      </c>
      <c r="G20" s="229">
        <f>Položky!BC163</f>
        <v>0</v>
      </c>
      <c r="H20" s="229">
        <f>Položky!BD163</f>
        <v>0</v>
      </c>
      <c r="I20" s="230">
        <f>Položky!BE163</f>
        <v>0</v>
      </c>
    </row>
    <row r="21" spans="1:57" s="37" customFormat="1" x14ac:dyDescent="0.2">
      <c r="A21" s="227" t="str">
        <f>Položky!B164</f>
        <v>767</v>
      </c>
      <c r="B21" s="133" t="str">
        <f>Položky!C164</f>
        <v>Konstrukce zámečnické</v>
      </c>
      <c r="C21" s="69"/>
      <c r="D21" s="134"/>
      <c r="E21" s="228">
        <f>Položky!BA178</f>
        <v>0</v>
      </c>
      <c r="F21" s="229">
        <f>Položky!BB178</f>
        <v>0</v>
      </c>
      <c r="G21" s="229">
        <f>Položky!BC178</f>
        <v>0</v>
      </c>
      <c r="H21" s="229">
        <f>Položky!BD178</f>
        <v>0</v>
      </c>
      <c r="I21" s="230">
        <f>Položky!BE178</f>
        <v>0</v>
      </c>
    </row>
    <row r="22" spans="1:57" s="37" customFormat="1" x14ac:dyDescent="0.2">
      <c r="A22" s="227" t="str">
        <f>Položky!B179</f>
        <v>783</v>
      </c>
      <c r="B22" s="133" t="str">
        <f>Položky!C179</f>
        <v>Nátěry</v>
      </c>
      <c r="C22" s="69"/>
      <c r="D22" s="134"/>
      <c r="E22" s="228">
        <f>Položky!BA183</f>
        <v>0</v>
      </c>
      <c r="F22" s="229">
        <f>Položky!BB183</f>
        <v>0</v>
      </c>
      <c r="G22" s="229">
        <f>Položky!BC183</f>
        <v>0</v>
      </c>
      <c r="H22" s="229">
        <f>Položky!BD183</f>
        <v>0</v>
      </c>
      <c r="I22" s="230">
        <f>Položky!BE183</f>
        <v>0</v>
      </c>
    </row>
    <row r="23" spans="1:57" s="37" customFormat="1" x14ac:dyDescent="0.2">
      <c r="A23" s="227" t="str">
        <f>Položky!B184</f>
        <v>784</v>
      </c>
      <c r="B23" s="133" t="str">
        <f>Položky!C184</f>
        <v>Malby</v>
      </c>
      <c r="C23" s="69"/>
      <c r="D23" s="134"/>
      <c r="E23" s="228">
        <f>Položky!BA190</f>
        <v>0</v>
      </c>
      <c r="F23" s="229">
        <f>Položky!BB190</f>
        <v>0</v>
      </c>
      <c r="G23" s="229">
        <f>Položky!BC190</f>
        <v>0</v>
      </c>
      <c r="H23" s="229">
        <f>Položky!BD190</f>
        <v>0</v>
      </c>
      <c r="I23" s="230">
        <f>Položky!BE190</f>
        <v>0</v>
      </c>
    </row>
    <row r="24" spans="1:57" s="37" customFormat="1" ht="13.5" thickBot="1" x14ac:dyDescent="0.25">
      <c r="A24" s="227" t="str">
        <f>Položky!B191</f>
        <v>D96</v>
      </c>
      <c r="B24" s="133" t="str">
        <f>Položky!C191</f>
        <v>Přesuny suti a vybouraných hmot</v>
      </c>
      <c r="C24" s="69"/>
      <c r="D24" s="134"/>
      <c r="E24" s="228">
        <f>Položky!BA196</f>
        <v>0</v>
      </c>
      <c r="F24" s="229">
        <f>Položky!BB196</f>
        <v>0</v>
      </c>
      <c r="G24" s="229">
        <f>Položky!BC196</f>
        <v>0</v>
      </c>
      <c r="H24" s="229">
        <f>Položky!BD196</f>
        <v>0</v>
      </c>
      <c r="I24" s="230">
        <f>Položky!BE196</f>
        <v>0</v>
      </c>
    </row>
    <row r="25" spans="1:57" s="141" customFormat="1" ht="13.5" thickBot="1" x14ac:dyDescent="0.25">
      <c r="A25" s="135"/>
      <c r="B25" s="136" t="s">
        <v>57</v>
      </c>
      <c r="C25" s="136"/>
      <c r="D25" s="137"/>
      <c r="E25" s="138">
        <f>SUM(E7:E24)</f>
        <v>0</v>
      </c>
      <c r="F25" s="139">
        <f>SUM(F7:F24)</f>
        <v>0</v>
      </c>
      <c r="G25" s="139">
        <f>SUM(G7:G24)</f>
        <v>0</v>
      </c>
      <c r="H25" s="139">
        <f>SUM(H7:H24)</f>
        <v>0</v>
      </c>
      <c r="I25" s="140">
        <f>SUM(I7:I24)</f>
        <v>0</v>
      </c>
    </row>
    <row r="26" spans="1:57" x14ac:dyDescent="0.2">
      <c r="A26" s="69"/>
      <c r="B26" s="69"/>
      <c r="C26" s="69"/>
      <c r="D26" s="69"/>
      <c r="E26" s="69"/>
      <c r="F26" s="69"/>
      <c r="G26" s="69"/>
      <c r="H26" s="69"/>
      <c r="I26" s="69"/>
    </row>
    <row r="27" spans="1:57" ht="19.5" customHeight="1" x14ac:dyDescent="0.25">
      <c r="A27" s="125" t="s">
        <v>58</v>
      </c>
      <c r="B27" s="125"/>
      <c r="C27" s="125"/>
      <c r="D27" s="125"/>
      <c r="E27" s="125"/>
      <c r="F27" s="125"/>
      <c r="G27" s="142"/>
      <c r="H27" s="125"/>
      <c r="I27" s="125"/>
      <c r="BA27" s="43"/>
      <c r="BB27" s="43"/>
      <c r="BC27" s="43"/>
      <c r="BD27" s="43"/>
      <c r="BE27" s="43"/>
    </row>
    <row r="28" spans="1:57" ht="13.5" thickBot="1" x14ac:dyDescent="0.25">
      <c r="A28" s="82"/>
      <c r="B28" s="82"/>
      <c r="C28" s="82"/>
      <c r="D28" s="82"/>
      <c r="E28" s="82"/>
      <c r="F28" s="82"/>
      <c r="G28" s="82"/>
      <c r="H28" s="82"/>
      <c r="I28" s="82"/>
    </row>
    <row r="29" spans="1:57" x14ac:dyDescent="0.2">
      <c r="A29" s="76" t="s">
        <v>59</v>
      </c>
      <c r="B29" s="77"/>
      <c r="C29" s="77"/>
      <c r="D29" s="143"/>
      <c r="E29" s="144" t="s">
        <v>60</v>
      </c>
      <c r="F29" s="145" t="s">
        <v>61</v>
      </c>
      <c r="G29" s="146" t="s">
        <v>62</v>
      </c>
      <c r="H29" s="147"/>
      <c r="I29" s="148" t="s">
        <v>60</v>
      </c>
    </row>
    <row r="30" spans="1:57" x14ac:dyDescent="0.2">
      <c r="A30" s="67" t="s">
        <v>309</v>
      </c>
      <c r="B30" s="58"/>
      <c r="C30" s="58"/>
      <c r="D30" s="149"/>
      <c r="E30" s="150"/>
      <c r="F30" s="151"/>
      <c r="G30" s="152">
        <f>CHOOSE(BA30+1,HSV+PSV,HSV+PSV+Mont,HSV+PSV+Dodavka+Mont,HSV,PSV,Mont,Dodavka,Mont+Dodavka,0)</f>
        <v>0</v>
      </c>
      <c r="H30" s="153"/>
      <c r="I30" s="154">
        <f>E30+F30*G30/100</f>
        <v>0</v>
      </c>
      <c r="BA30">
        <v>0</v>
      </c>
    </row>
    <row r="31" spans="1:57" x14ac:dyDescent="0.2">
      <c r="A31" s="67" t="s">
        <v>310</v>
      </c>
      <c r="B31" s="58"/>
      <c r="C31" s="58"/>
      <c r="D31" s="149"/>
      <c r="E31" s="150"/>
      <c r="F31" s="151"/>
      <c r="G31" s="152">
        <f>CHOOSE(BA31+1,HSV+PSV,HSV+PSV+Mont,HSV+PSV+Dodavka+Mont,HSV,PSV,Mont,Dodavka,Mont+Dodavka,0)</f>
        <v>0</v>
      </c>
      <c r="H31" s="153"/>
      <c r="I31" s="154">
        <f>E31+F31*G31/100</f>
        <v>0</v>
      </c>
      <c r="BA31">
        <v>0</v>
      </c>
    </row>
    <row r="32" spans="1:57" x14ac:dyDescent="0.2">
      <c r="A32" s="67" t="s">
        <v>311</v>
      </c>
      <c r="B32" s="58"/>
      <c r="C32" s="58"/>
      <c r="D32" s="149"/>
      <c r="E32" s="150"/>
      <c r="F32" s="151"/>
      <c r="G32" s="152">
        <f>CHOOSE(BA32+1,HSV+PSV,HSV+PSV+Mont,HSV+PSV+Dodavka+Mont,HSV,PSV,Mont,Dodavka,Mont+Dodavka,0)</f>
        <v>0</v>
      </c>
      <c r="H32" s="153"/>
      <c r="I32" s="154">
        <f>E32+F32*G32/100</f>
        <v>0</v>
      </c>
      <c r="BA32">
        <v>0</v>
      </c>
    </row>
    <row r="33" spans="1:53" x14ac:dyDescent="0.2">
      <c r="A33" s="67" t="s">
        <v>312</v>
      </c>
      <c r="B33" s="58"/>
      <c r="C33" s="58"/>
      <c r="D33" s="149"/>
      <c r="E33" s="150"/>
      <c r="F33" s="151"/>
      <c r="G33" s="152">
        <f>CHOOSE(BA33+1,HSV+PSV,HSV+PSV+Mont,HSV+PSV+Dodavka+Mont,HSV,PSV,Mont,Dodavka,Mont+Dodavka,0)</f>
        <v>0</v>
      </c>
      <c r="H33" s="153"/>
      <c r="I33" s="154">
        <f>E33+F33*G33/100</f>
        <v>0</v>
      </c>
      <c r="BA33">
        <v>0</v>
      </c>
    </row>
    <row r="34" spans="1:53" x14ac:dyDescent="0.2">
      <c r="A34" s="67" t="s">
        <v>313</v>
      </c>
      <c r="B34" s="58"/>
      <c r="C34" s="58"/>
      <c r="D34" s="149"/>
      <c r="E34" s="150"/>
      <c r="F34" s="151"/>
      <c r="G34" s="152">
        <f>CHOOSE(BA34+1,HSV+PSV,HSV+PSV+Mont,HSV+PSV+Dodavka+Mont,HSV,PSV,Mont,Dodavka,Mont+Dodavka,0)</f>
        <v>0</v>
      </c>
      <c r="H34" s="153"/>
      <c r="I34" s="154">
        <f>E34+F34*G34/100</f>
        <v>0</v>
      </c>
      <c r="BA34">
        <v>1</v>
      </c>
    </row>
    <row r="35" spans="1:53" x14ac:dyDescent="0.2">
      <c r="A35" s="67" t="s">
        <v>314</v>
      </c>
      <c r="B35" s="58"/>
      <c r="C35" s="58"/>
      <c r="D35" s="149"/>
      <c r="E35" s="150"/>
      <c r="F35" s="151"/>
      <c r="G35" s="152">
        <f>CHOOSE(BA35+1,HSV+PSV,HSV+PSV+Mont,HSV+PSV+Dodavka+Mont,HSV,PSV,Mont,Dodavka,Mont+Dodavka,0)</f>
        <v>0</v>
      </c>
      <c r="H35" s="153"/>
      <c r="I35" s="154">
        <f>E35+F35*G35/100</f>
        <v>0</v>
      </c>
      <c r="BA35">
        <v>1</v>
      </c>
    </row>
    <row r="36" spans="1:53" x14ac:dyDescent="0.2">
      <c r="A36" s="67" t="s">
        <v>315</v>
      </c>
      <c r="B36" s="58"/>
      <c r="C36" s="58"/>
      <c r="D36" s="149"/>
      <c r="E36" s="150"/>
      <c r="F36" s="151"/>
      <c r="G36" s="152">
        <f>CHOOSE(BA36+1,HSV+PSV,HSV+PSV+Mont,HSV+PSV+Dodavka+Mont,HSV,PSV,Mont,Dodavka,Mont+Dodavka,0)</f>
        <v>0</v>
      </c>
      <c r="H36" s="153"/>
      <c r="I36" s="154">
        <f>E36+F36*G36/100</f>
        <v>0</v>
      </c>
      <c r="BA36">
        <v>2</v>
      </c>
    </row>
    <row r="37" spans="1:53" x14ac:dyDescent="0.2">
      <c r="A37" s="67" t="s">
        <v>316</v>
      </c>
      <c r="B37" s="58"/>
      <c r="C37" s="58"/>
      <c r="D37" s="149"/>
      <c r="E37" s="150"/>
      <c r="F37" s="151"/>
      <c r="G37" s="152">
        <f>CHOOSE(BA37+1,HSV+PSV,HSV+PSV+Mont,HSV+PSV+Dodavka+Mont,HSV,PSV,Mont,Dodavka,Mont+Dodavka,0)</f>
        <v>0</v>
      </c>
      <c r="H37" s="153"/>
      <c r="I37" s="154">
        <f>E37+F37*G37/100</f>
        <v>0</v>
      </c>
      <c r="BA37">
        <v>2</v>
      </c>
    </row>
    <row r="38" spans="1:53" ht="13.5" thickBot="1" x14ac:dyDescent="0.25">
      <c r="A38" s="155"/>
      <c r="B38" s="156" t="s">
        <v>63</v>
      </c>
      <c r="C38" s="157"/>
      <c r="D38" s="158"/>
      <c r="E38" s="159"/>
      <c r="F38" s="160"/>
      <c r="G38" s="160"/>
      <c r="H38" s="161">
        <f>SUM(I30:I37)</f>
        <v>0</v>
      </c>
      <c r="I38" s="162"/>
    </row>
    <row r="40" spans="1:53" x14ac:dyDescent="0.2">
      <c r="B40" s="141"/>
      <c r="F40" s="163"/>
      <c r="G40" s="164"/>
      <c r="H40" s="164"/>
      <c r="I40" s="165"/>
    </row>
    <row r="41" spans="1:53" x14ac:dyDescent="0.2">
      <c r="F41" s="163"/>
      <c r="G41" s="164"/>
      <c r="H41" s="164"/>
      <c r="I41" s="165"/>
    </row>
    <row r="42" spans="1:53" x14ac:dyDescent="0.2">
      <c r="F42" s="163"/>
      <c r="G42" s="164"/>
      <c r="H42" s="164"/>
      <c r="I42" s="165"/>
    </row>
    <row r="43" spans="1:53" x14ac:dyDescent="0.2">
      <c r="F43" s="163"/>
      <c r="G43" s="164"/>
      <c r="H43" s="164"/>
      <c r="I43" s="165"/>
    </row>
    <row r="44" spans="1:53" x14ac:dyDescent="0.2">
      <c r="F44" s="163"/>
      <c r="G44" s="164"/>
      <c r="H44" s="164"/>
      <c r="I44" s="165"/>
    </row>
    <row r="45" spans="1:53" x14ac:dyDescent="0.2">
      <c r="F45" s="163"/>
      <c r="G45" s="164"/>
      <c r="H45" s="164"/>
      <c r="I45" s="165"/>
    </row>
    <row r="46" spans="1:53" x14ac:dyDescent="0.2">
      <c r="F46" s="163"/>
      <c r="G46" s="164"/>
      <c r="H46" s="164"/>
      <c r="I46" s="165"/>
    </row>
    <row r="47" spans="1:53" x14ac:dyDescent="0.2">
      <c r="F47" s="163"/>
      <c r="G47" s="164"/>
      <c r="H47" s="164"/>
      <c r="I47" s="165"/>
    </row>
    <row r="48" spans="1:53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  <row r="79" spans="6:9" x14ac:dyDescent="0.2">
      <c r="F79" s="163"/>
      <c r="G79" s="164"/>
      <c r="H79" s="164"/>
      <c r="I79" s="165"/>
    </row>
    <row r="80" spans="6:9" x14ac:dyDescent="0.2">
      <c r="F80" s="163"/>
      <c r="G80" s="164"/>
      <c r="H80" s="164"/>
      <c r="I80" s="165"/>
    </row>
    <row r="81" spans="6:9" x14ac:dyDescent="0.2">
      <c r="F81" s="163"/>
      <c r="G81" s="164"/>
      <c r="H81" s="164"/>
      <c r="I81" s="165"/>
    </row>
    <row r="82" spans="6:9" x14ac:dyDescent="0.2">
      <c r="F82" s="163"/>
      <c r="G82" s="164"/>
      <c r="H82" s="164"/>
      <c r="I82" s="165"/>
    </row>
    <row r="83" spans="6:9" x14ac:dyDescent="0.2">
      <c r="F83" s="163"/>
      <c r="G83" s="164"/>
      <c r="H83" s="164"/>
      <c r="I83" s="165"/>
    </row>
    <row r="84" spans="6:9" x14ac:dyDescent="0.2">
      <c r="F84" s="163"/>
      <c r="G84" s="164"/>
      <c r="H84" s="164"/>
      <c r="I84" s="165"/>
    </row>
    <row r="85" spans="6:9" x14ac:dyDescent="0.2">
      <c r="F85" s="163"/>
      <c r="G85" s="164"/>
      <c r="H85" s="164"/>
      <c r="I85" s="165"/>
    </row>
    <row r="86" spans="6:9" x14ac:dyDescent="0.2">
      <c r="F86" s="163"/>
      <c r="G86" s="164"/>
      <c r="H86" s="164"/>
      <c r="I86" s="165"/>
    </row>
    <row r="87" spans="6:9" x14ac:dyDescent="0.2">
      <c r="F87" s="163"/>
      <c r="G87" s="164"/>
      <c r="H87" s="164"/>
      <c r="I87" s="165"/>
    </row>
    <row r="88" spans="6:9" x14ac:dyDescent="0.2">
      <c r="F88" s="163"/>
      <c r="G88" s="164"/>
      <c r="H88" s="164"/>
      <c r="I88" s="165"/>
    </row>
    <row r="89" spans="6:9" x14ac:dyDescent="0.2">
      <c r="F89" s="163"/>
      <c r="G89" s="164"/>
      <c r="H89" s="164"/>
      <c r="I89" s="165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69"/>
  <sheetViews>
    <sheetView showGridLines="0" showZeros="0" zoomScaleNormal="100" workbookViewId="0">
      <selection activeCell="A196" sqref="A196:IV198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018-000342 Rozšíření kapacit zázemí ZŠ Šlapanice</v>
      </c>
      <c r="D3" s="172"/>
      <c r="E3" s="173" t="s">
        <v>64</v>
      </c>
      <c r="F3" s="174" t="str">
        <f>Rekapitulace!H1</f>
        <v>190102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01 Vestavba trafostanice</v>
      </c>
      <c r="D4" s="177"/>
      <c r="E4" s="178" t="str">
        <f>Rekapitulace!G2</f>
        <v>Rozšíření kapacit zázemí ZŠ Šlapanice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84</v>
      </c>
      <c r="C8" s="198" t="s">
        <v>85</v>
      </c>
      <c r="D8" s="199" t="s">
        <v>86</v>
      </c>
      <c r="E8" s="200">
        <v>3.1524999999999999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x14ac:dyDescent="0.2">
      <c r="A9" s="203"/>
      <c r="B9" s="205"/>
      <c r="C9" s="206" t="s">
        <v>87</v>
      </c>
      <c r="D9" s="207"/>
      <c r="E9" s="208">
        <v>3.1524999999999999</v>
      </c>
      <c r="F9" s="209"/>
      <c r="G9" s="210"/>
      <c r="M9" s="204" t="s">
        <v>87</v>
      </c>
      <c r="O9" s="195"/>
    </row>
    <row r="10" spans="1:104" x14ac:dyDescent="0.2">
      <c r="A10" s="196">
        <v>2</v>
      </c>
      <c r="B10" s="197" t="s">
        <v>88</v>
      </c>
      <c r="C10" s="198" t="s">
        <v>89</v>
      </c>
      <c r="D10" s="199" t="s">
        <v>86</v>
      </c>
      <c r="E10" s="200">
        <v>3.1524999999999999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0</v>
      </c>
    </row>
    <row r="11" spans="1:104" x14ac:dyDescent="0.2">
      <c r="A11" s="203"/>
      <c r="B11" s="205"/>
      <c r="C11" s="206" t="s">
        <v>87</v>
      </c>
      <c r="D11" s="207"/>
      <c r="E11" s="208">
        <v>3.1524999999999999</v>
      </c>
      <c r="F11" s="209"/>
      <c r="G11" s="210"/>
      <c r="M11" s="204" t="s">
        <v>87</v>
      </c>
      <c r="O11" s="195"/>
    </row>
    <row r="12" spans="1:104" x14ac:dyDescent="0.2">
      <c r="A12" s="196">
        <v>3</v>
      </c>
      <c r="B12" s="197" t="s">
        <v>90</v>
      </c>
      <c r="C12" s="198" t="s">
        <v>91</v>
      </c>
      <c r="D12" s="199" t="s">
        <v>86</v>
      </c>
      <c r="E12" s="200">
        <v>3.9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 x14ac:dyDescent="0.2">
      <c r="A13" s="203"/>
      <c r="B13" s="205"/>
      <c r="C13" s="206" t="s">
        <v>92</v>
      </c>
      <c r="D13" s="207"/>
      <c r="E13" s="208">
        <v>3.9</v>
      </c>
      <c r="F13" s="209"/>
      <c r="G13" s="210"/>
      <c r="M13" s="204" t="s">
        <v>92</v>
      </c>
      <c r="O13" s="195"/>
    </row>
    <row r="14" spans="1:104" x14ac:dyDescent="0.2">
      <c r="A14" s="196">
        <v>4</v>
      </c>
      <c r="B14" s="197" t="s">
        <v>93</v>
      </c>
      <c r="C14" s="198" t="s">
        <v>94</v>
      </c>
      <c r="D14" s="199" t="s">
        <v>86</v>
      </c>
      <c r="E14" s="200">
        <v>3.9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0</v>
      </c>
    </row>
    <row r="15" spans="1:104" x14ac:dyDescent="0.2">
      <c r="A15" s="203"/>
      <c r="B15" s="205"/>
      <c r="C15" s="206" t="s">
        <v>92</v>
      </c>
      <c r="D15" s="207"/>
      <c r="E15" s="208">
        <v>3.9</v>
      </c>
      <c r="F15" s="209"/>
      <c r="G15" s="210"/>
      <c r="M15" s="204" t="s">
        <v>92</v>
      </c>
      <c r="O15" s="195"/>
    </row>
    <row r="16" spans="1:104" x14ac:dyDescent="0.2">
      <c r="A16" s="196">
        <v>5</v>
      </c>
      <c r="B16" s="197" t="s">
        <v>95</v>
      </c>
      <c r="C16" s="198" t="s">
        <v>96</v>
      </c>
      <c r="D16" s="199" t="s">
        <v>86</v>
      </c>
      <c r="E16" s="200">
        <v>7.0525000000000002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0</v>
      </c>
    </row>
    <row r="17" spans="1:104" x14ac:dyDescent="0.2">
      <c r="A17" s="203"/>
      <c r="B17" s="205"/>
      <c r="C17" s="206" t="s">
        <v>87</v>
      </c>
      <c r="D17" s="207"/>
      <c r="E17" s="208">
        <v>3.1524999999999999</v>
      </c>
      <c r="F17" s="209"/>
      <c r="G17" s="210"/>
      <c r="M17" s="204" t="s">
        <v>87</v>
      </c>
      <c r="O17" s="195"/>
    </row>
    <row r="18" spans="1:104" x14ac:dyDescent="0.2">
      <c r="A18" s="203"/>
      <c r="B18" s="205"/>
      <c r="C18" s="206" t="s">
        <v>92</v>
      </c>
      <c r="D18" s="207"/>
      <c r="E18" s="208">
        <v>3.9</v>
      </c>
      <c r="F18" s="209"/>
      <c r="G18" s="210"/>
      <c r="M18" s="204" t="s">
        <v>92</v>
      </c>
      <c r="O18" s="195"/>
    </row>
    <row r="19" spans="1:104" x14ac:dyDescent="0.2">
      <c r="A19" s="196">
        <v>6</v>
      </c>
      <c r="B19" s="197" t="s">
        <v>97</v>
      </c>
      <c r="C19" s="198" t="s">
        <v>98</v>
      </c>
      <c r="D19" s="199" t="s">
        <v>86</v>
      </c>
      <c r="E19" s="200">
        <v>7.0525000000000002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0</v>
      </c>
    </row>
    <row r="20" spans="1:104" x14ac:dyDescent="0.2">
      <c r="A20" s="203"/>
      <c r="B20" s="205"/>
      <c r="C20" s="206" t="s">
        <v>87</v>
      </c>
      <c r="D20" s="207"/>
      <c r="E20" s="208">
        <v>3.1524999999999999</v>
      </c>
      <c r="F20" s="209"/>
      <c r="G20" s="210"/>
      <c r="M20" s="204" t="s">
        <v>87</v>
      </c>
      <c r="O20" s="195"/>
    </row>
    <row r="21" spans="1:104" x14ac:dyDescent="0.2">
      <c r="A21" s="203"/>
      <c r="B21" s="205"/>
      <c r="C21" s="206" t="s">
        <v>92</v>
      </c>
      <c r="D21" s="207"/>
      <c r="E21" s="208">
        <v>3.9</v>
      </c>
      <c r="F21" s="209"/>
      <c r="G21" s="210"/>
      <c r="M21" s="204" t="s">
        <v>92</v>
      </c>
      <c r="O21" s="195"/>
    </row>
    <row r="22" spans="1:104" x14ac:dyDescent="0.2">
      <c r="A22" s="196">
        <v>7</v>
      </c>
      <c r="B22" s="197" t="s">
        <v>99</v>
      </c>
      <c r="C22" s="198" t="s">
        <v>100</v>
      </c>
      <c r="D22" s="199" t="s">
        <v>86</v>
      </c>
      <c r="E22" s="200">
        <v>70.525000000000006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0</v>
      </c>
    </row>
    <row r="23" spans="1:104" x14ac:dyDescent="0.2">
      <c r="A23" s="203"/>
      <c r="B23" s="205"/>
      <c r="C23" s="206" t="s">
        <v>101</v>
      </c>
      <c r="D23" s="207"/>
      <c r="E23" s="208">
        <v>70.525000000000006</v>
      </c>
      <c r="F23" s="209"/>
      <c r="G23" s="210"/>
      <c r="M23" s="204" t="s">
        <v>101</v>
      </c>
      <c r="O23" s="195"/>
    </row>
    <row r="24" spans="1:104" x14ac:dyDescent="0.2">
      <c r="A24" s="196">
        <v>8</v>
      </c>
      <c r="B24" s="197" t="s">
        <v>102</v>
      </c>
      <c r="C24" s="198" t="s">
        <v>103</v>
      </c>
      <c r="D24" s="199" t="s">
        <v>86</v>
      </c>
      <c r="E24" s="200">
        <v>7.0525000000000002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0</v>
      </c>
    </row>
    <row r="25" spans="1:104" x14ac:dyDescent="0.2">
      <c r="A25" s="203"/>
      <c r="B25" s="205"/>
      <c r="C25" s="206" t="s">
        <v>104</v>
      </c>
      <c r="D25" s="207"/>
      <c r="E25" s="208">
        <v>3.1524999999999999</v>
      </c>
      <c r="F25" s="209"/>
      <c r="G25" s="210"/>
      <c r="M25" s="231">
        <v>31525</v>
      </c>
      <c r="O25" s="195"/>
    </row>
    <row r="26" spans="1:104" x14ac:dyDescent="0.2">
      <c r="A26" s="203"/>
      <c r="B26" s="205"/>
      <c r="C26" s="206" t="s">
        <v>105</v>
      </c>
      <c r="D26" s="207"/>
      <c r="E26" s="208">
        <v>3.9</v>
      </c>
      <c r="F26" s="209"/>
      <c r="G26" s="210"/>
      <c r="M26" s="204" t="s">
        <v>105</v>
      </c>
      <c r="O26" s="195"/>
    </row>
    <row r="27" spans="1:104" x14ac:dyDescent="0.2">
      <c r="A27" s="196">
        <v>9</v>
      </c>
      <c r="B27" s="197" t="s">
        <v>106</v>
      </c>
      <c r="C27" s="198" t="s">
        <v>107</v>
      </c>
      <c r="D27" s="199" t="s">
        <v>86</v>
      </c>
      <c r="E27" s="200">
        <v>7.0525000000000002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0</v>
      </c>
    </row>
    <row r="28" spans="1:104" x14ac:dyDescent="0.2">
      <c r="A28" s="203"/>
      <c r="B28" s="205"/>
      <c r="C28" s="206" t="s">
        <v>108</v>
      </c>
      <c r="D28" s="207"/>
      <c r="E28" s="208">
        <v>7.0525000000000002</v>
      </c>
      <c r="F28" s="209"/>
      <c r="G28" s="210"/>
      <c r="M28" s="231">
        <v>70525</v>
      </c>
      <c r="O28" s="195"/>
    </row>
    <row r="29" spans="1:104" x14ac:dyDescent="0.2">
      <c r="A29" s="211"/>
      <c r="B29" s="212" t="s">
        <v>76</v>
      </c>
      <c r="C29" s="213" t="str">
        <f>CONCATENATE(B7," ",C7)</f>
        <v>1 Zemní práce</v>
      </c>
      <c r="D29" s="214"/>
      <c r="E29" s="215"/>
      <c r="F29" s="216"/>
      <c r="G29" s="217">
        <f>SUM(G7:G28)</f>
        <v>0</v>
      </c>
      <c r="O29" s="195">
        <v>4</v>
      </c>
      <c r="BA29" s="218">
        <f>SUM(BA7:BA28)</f>
        <v>0</v>
      </c>
      <c r="BB29" s="218">
        <f>SUM(BB7:BB28)</f>
        <v>0</v>
      </c>
      <c r="BC29" s="218">
        <f>SUM(BC7:BC28)</f>
        <v>0</v>
      </c>
      <c r="BD29" s="218">
        <f>SUM(BD7:BD28)</f>
        <v>0</v>
      </c>
      <c r="BE29" s="218">
        <f>SUM(BE7:BE28)</f>
        <v>0</v>
      </c>
    </row>
    <row r="30" spans="1:104" x14ac:dyDescent="0.2">
      <c r="A30" s="188" t="s">
        <v>72</v>
      </c>
      <c r="B30" s="189" t="s">
        <v>109</v>
      </c>
      <c r="C30" s="190" t="s">
        <v>110</v>
      </c>
      <c r="D30" s="191"/>
      <c r="E30" s="192"/>
      <c r="F30" s="192"/>
      <c r="G30" s="193"/>
      <c r="H30" s="194"/>
      <c r="I30" s="194"/>
      <c r="O30" s="195">
        <v>1</v>
      </c>
    </row>
    <row r="31" spans="1:104" x14ac:dyDescent="0.2">
      <c r="A31" s="196">
        <v>10</v>
      </c>
      <c r="B31" s="197" t="s">
        <v>111</v>
      </c>
      <c r="C31" s="198" t="s">
        <v>112</v>
      </c>
      <c r="D31" s="199" t="s">
        <v>86</v>
      </c>
      <c r="E31" s="200">
        <v>1.8808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2.5323000000000002</v>
      </c>
    </row>
    <row r="32" spans="1:104" x14ac:dyDescent="0.2">
      <c r="A32" s="203"/>
      <c r="B32" s="205"/>
      <c r="C32" s="206" t="s">
        <v>113</v>
      </c>
      <c r="D32" s="207"/>
      <c r="E32" s="208">
        <v>1.8808</v>
      </c>
      <c r="F32" s="209"/>
      <c r="G32" s="210"/>
      <c r="M32" s="204" t="s">
        <v>113</v>
      </c>
      <c r="O32" s="195"/>
    </row>
    <row r="33" spans="1:104" x14ac:dyDescent="0.2">
      <c r="A33" s="196">
        <v>11</v>
      </c>
      <c r="B33" s="197" t="s">
        <v>114</v>
      </c>
      <c r="C33" s="198" t="s">
        <v>115</v>
      </c>
      <c r="D33" s="199" t="s">
        <v>86</v>
      </c>
      <c r="E33" s="200">
        <v>0.11070000000000001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2.6262799999999999</v>
      </c>
    </row>
    <row r="34" spans="1:104" x14ac:dyDescent="0.2">
      <c r="A34" s="203"/>
      <c r="B34" s="205"/>
      <c r="C34" s="206" t="s">
        <v>116</v>
      </c>
      <c r="D34" s="207"/>
      <c r="E34" s="208">
        <v>0.11070000000000001</v>
      </c>
      <c r="F34" s="209"/>
      <c r="G34" s="210"/>
      <c r="M34" s="204" t="s">
        <v>116</v>
      </c>
      <c r="O34" s="195"/>
    </row>
    <row r="35" spans="1:104" x14ac:dyDescent="0.2">
      <c r="A35" s="196">
        <v>12</v>
      </c>
      <c r="B35" s="197" t="s">
        <v>117</v>
      </c>
      <c r="C35" s="198" t="s">
        <v>118</v>
      </c>
      <c r="D35" s="199" t="s">
        <v>119</v>
      </c>
      <c r="E35" s="200">
        <v>2.2128000000000001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1</v>
      </c>
      <c r="AC35" s="167">
        <v>1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1</v>
      </c>
      <c r="CZ35" s="167">
        <v>3.9210000000000002E-2</v>
      </c>
    </row>
    <row r="36" spans="1:104" x14ac:dyDescent="0.2">
      <c r="A36" s="203"/>
      <c r="B36" s="205"/>
      <c r="C36" s="206" t="s">
        <v>120</v>
      </c>
      <c r="D36" s="207"/>
      <c r="E36" s="208">
        <v>2.0897999999999999</v>
      </c>
      <c r="F36" s="209"/>
      <c r="G36" s="210"/>
      <c r="M36" s="204" t="s">
        <v>120</v>
      </c>
      <c r="O36" s="195"/>
    </row>
    <row r="37" spans="1:104" x14ac:dyDescent="0.2">
      <c r="A37" s="203"/>
      <c r="B37" s="205"/>
      <c r="C37" s="206" t="s">
        <v>121</v>
      </c>
      <c r="D37" s="207"/>
      <c r="E37" s="208">
        <v>0.123</v>
      </c>
      <c r="F37" s="209"/>
      <c r="G37" s="210"/>
      <c r="M37" s="204" t="s">
        <v>121</v>
      </c>
      <c r="O37" s="195"/>
    </row>
    <row r="38" spans="1:104" x14ac:dyDescent="0.2">
      <c r="A38" s="196">
        <v>13</v>
      </c>
      <c r="B38" s="197" t="s">
        <v>122</v>
      </c>
      <c r="C38" s="198" t="s">
        <v>123</v>
      </c>
      <c r="D38" s="199" t="s">
        <v>119</v>
      </c>
      <c r="E38" s="200">
        <v>2.2128000000000001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1</v>
      </c>
      <c r="CZ38" s="167">
        <v>0</v>
      </c>
    </row>
    <row r="39" spans="1:104" x14ac:dyDescent="0.2">
      <c r="A39" s="203"/>
      <c r="B39" s="205"/>
      <c r="C39" s="206" t="s">
        <v>120</v>
      </c>
      <c r="D39" s="207"/>
      <c r="E39" s="208">
        <v>2.0897999999999999</v>
      </c>
      <c r="F39" s="209"/>
      <c r="G39" s="210"/>
      <c r="M39" s="204" t="s">
        <v>120</v>
      </c>
      <c r="O39" s="195"/>
    </row>
    <row r="40" spans="1:104" x14ac:dyDescent="0.2">
      <c r="A40" s="203"/>
      <c r="B40" s="205"/>
      <c r="C40" s="206" t="s">
        <v>121</v>
      </c>
      <c r="D40" s="207"/>
      <c r="E40" s="208">
        <v>0.123</v>
      </c>
      <c r="F40" s="209"/>
      <c r="G40" s="210"/>
      <c r="M40" s="204" t="s">
        <v>121</v>
      </c>
      <c r="O40" s="195"/>
    </row>
    <row r="41" spans="1:104" x14ac:dyDescent="0.2">
      <c r="A41" s="211"/>
      <c r="B41" s="212" t="s">
        <v>76</v>
      </c>
      <c r="C41" s="213" t="str">
        <f>CONCATENATE(B30," ",C30)</f>
        <v>2 Základy a zvláštní zakládání</v>
      </c>
      <c r="D41" s="214"/>
      <c r="E41" s="215"/>
      <c r="F41" s="216"/>
      <c r="G41" s="217">
        <f>SUM(G30:G40)</f>
        <v>0</v>
      </c>
      <c r="O41" s="195">
        <v>4</v>
      </c>
      <c r="BA41" s="218">
        <f>SUM(BA30:BA40)</f>
        <v>0</v>
      </c>
      <c r="BB41" s="218">
        <f>SUM(BB30:BB40)</f>
        <v>0</v>
      </c>
      <c r="BC41" s="218">
        <f>SUM(BC30:BC40)</f>
        <v>0</v>
      </c>
      <c r="BD41" s="218">
        <f>SUM(BD30:BD40)</f>
        <v>0</v>
      </c>
      <c r="BE41" s="218">
        <f>SUM(BE30:BE40)</f>
        <v>0</v>
      </c>
    </row>
    <row r="42" spans="1:104" x14ac:dyDescent="0.2">
      <c r="A42" s="188" t="s">
        <v>72</v>
      </c>
      <c r="B42" s="189" t="s">
        <v>124</v>
      </c>
      <c r="C42" s="190" t="s">
        <v>125</v>
      </c>
      <c r="D42" s="191"/>
      <c r="E42" s="192"/>
      <c r="F42" s="192"/>
      <c r="G42" s="193"/>
      <c r="H42" s="194"/>
      <c r="I42" s="194"/>
      <c r="O42" s="195">
        <v>1</v>
      </c>
    </row>
    <row r="43" spans="1:104" x14ac:dyDescent="0.2">
      <c r="A43" s="196">
        <v>14</v>
      </c>
      <c r="B43" s="197" t="s">
        <v>126</v>
      </c>
      <c r="C43" s="198" t="s">
        <v>127</v>
      </c>
      <c r="D43" s="199" t="s">
        <v>86</v>
      </c>
      <c r="E43" s="200">
        <v>2.5988000000000002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1</v>
      </c>
      <c r="CZ43" s="167">
        <v>2.5276700000000001</v>
      </c>
    </row>
    <row r="44" spans="1:104" x14ac:dyDescent="0.2">
      <c r="A44" s="203"/>
      <c r="B44" s="205"/>
      <c r="C44" s="206" t="s">
        <v>128</v>
      </c>
      <c r="D44" s="207"/>
      <c r="E44" s="208">
        <v>4.6778000000000004</v>
      </c>
      <c r="F44" s="209"/>
      <c r="G44" s="210"/>
      <c r="M44" s="204" t="s">
        <v>128</v>
      </c>
      <c r="O44" s="195"/>
    </row>
    <row r="45" spans="1:104" x14ac:dyDescent="0.2">
      <c r="A45" s="203"/>
      <c r="B45" s="205"/>
      <c r="C45" s="206" t="s">
        <v>129</v>
      </c>
      <c r="D45" s="207"/>
      <c r="E45" s="208">
        <v>-2.9249999999999998</v>
      </c>
      <c r="F45" s="209"/>
      <c r="G45" s="210"/>
      <c r="M45" s="204" t="s">
        <v>129</v>
      </c>
      <c r="O45" s="195"/>
    </row>
    <row r="46" spans="1:104" x14ac:dyDescent="0.2">
      <c r="A46" s="203"/>
      <c r="B46" s="205"/>
      <c r="C46" s="206" t="s">
        <v>130</v>
      </c>
      <c r="D46" s="207"/>
      <c r="E46" s="208">
        <v>2.7E-2</v>
      </c>
      <c r="F46" s="209"/>
      <c r="G46" s="210"/>
      <c r="M46" s="204" t="s">
        <v>130</v>
      </c>
      <c r="O46" s="195"/>
    </row>
    <row r="47" spans="1:104" x14ac:dyDescent="0.2">
      <c r="A47" s="203"/>
      <c r="B47" s="205"/>
      <c r="C47" s="206" t="s">
        <v>131</v>
      </c>
      <c r="D47" s="207"/>
      <c r="E47" s="208">
        <v>0.81899999999999995</v>
      </c>
      <c r="F47" s="209"/>
      <c r="G47" s="210"/>
      <c r="M47" s="204" t="s">
        <v>131</v>
      </c>
      <c r="O47" s="195"/>
    </row>
    <row r="48" spans="1:104" x14ac:dyDescent="0.2">
      <c r="A48" s="196">
        <v>15</v>
      </c>
      <c r="B48" s="197" t="s">
        <v>132</v>
      </c>
      <c r="C48" s="198" t="s">
        <v>133</v>
      </c>
      <c r="D48" s="199" t="s">
        <v>119</v>
      </c>
      <c r="E48" s="200">
        <v>4.3087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1</v>
      </c>
      <c r="AC48" s="167">
        <v>1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1</v>
      </c>
      <c r="CZ48" s="167">
        <v>4.0099999999999997E-2</v>
      </c>
    </row>
    <row r="49" spans="1:104" x14ac:dyDescent="0.2">
      <c r="A49" s="203"/>
      <c r="B49" s="205"/>
      <c r="C49" s="206" t="s">
        <v>134</v>
      </c>
      <c r="D49" s="207"/>
      <c r="E49" s="208">
        <v>3.0188000000000001</v>
      </c>
      <c r="F49" s="209"/>
      <c r="G49" s="210"/>
      <c r="M49" s="204" t="s">
        <v>134</v>
      </c>
      <c r="O49" s="195"/>
    </row>
    <row r="50" spans="1:104" x14ac:dyDescent="0.2">
      <c r="A50" s="203"/>
      <c r="B50" s="205"/>
      <c r="C50" s="206" t="s">
        <v>135</v>
      </c>
      <c r="D50" s="207"/>
      <c r="E50" s="208">
        <v>0.03</v>
      </c>
      <c r="F50" s="209"/>
      <c r="G50" s="210"/>
      <c r="M50" s="204" t="s">
        <v>135</v>
      </c>
      <c r="O50" s="195"/>
    </row>
    <row r="51" spans="1:104" x14ac:dyDescent="0.2">
      <c r="A51" s="203"/>
      <c r="B51" s="205"/>
      <c r="C51" s="206" t="s">
        <v>136</v>
      </c>
      <c r="D51" s="207"/>
      <c r="E51" s="208">
        <v>1.26</v>
      </c>
      <c r="F51" s="209"/>
      <c r="G51" s="210"/>
      <c r="M51" s="204" t="s">
        <v>136</v>
      </c>
      <c r="O51" s="195"/>
    </row>
    <row r="52" spans="1:104" x14ac:dyDescent="0.2">
      <c r="A52" s="196">
        <v>16</v>
      </c>
      <c r="B52" s="197" t="s">
        <v>137</v>
      </c>
      <c r="C52" s="198" t="s">
        <v>138</v>
      </c>
      <c r="D52" s="199" t="s">
        <v>119</v>
      </c>
      <c r="E52" s="200">
        <v>4.3087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1</v>
      </c>
      <c r="AC52" s="167">
        <v>1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1</v>
      </c>
      <c r="CZ52" s="167">
        <v>0</v>
      </c>
    </row>
    <row r="53" spans="1:104" x14ac:dyDescent="0.2">
      <c r="A53" s="203"/>
      <c r="B53" s="205"/>
      <c r="C53" s="206" t="s">
        <v>134</v>
      </c>
      <c r="D53" s="207"/>
      <c r="E53" s="208">
        <v>3.0188000000000001</v>
      </c>
      <c r="F53" s="209"/>
      <c r="G53" s="210"/>
      <c r="M53" s="204" t="s">
        <v>134</v>
      </c>
      <c r="O53" s="195"/>
    </row>
    <row r="54" spans="1:104" x14ac:dyDescent="0.2">
      <c r="A54" s="203"/>
      <c r="B54" s="205"/>
      <c r="C54" s="206" t="s">
        <v>135</v>
      </c>
      <c r="D54" s="207"/>
      <c r="E54" s="208">
        <v>0.03</v>
      </c>
      <c r="F54" s="209"/>
      <c r="G54" s="210"/>
      <c r="M54" s="204" t="s">
        <v>135</v>
      </c>
      <c r="O54" s="195"/>
    </row>
    <row r="55" spans="1:104" x14ac:dyDescent="0.2">
      <c r="A55" s="203"/>
      <c r="B55" s="205"/>
      <c r="C55" s="206" t="s">
        <v>136</v>
      </c>
      <c r="D55" s="207"/>
      <c r="E55" s="208">
        <v>1.26</v>
      </c>
      <c r="F55" s="209"/>
      <c r="G55" s="210"/>
      <c r="M55" s="204" t="s">
        <v>136</v>
      </c>
      <c r="O55" s="195"/>
    </row>
    <row r="56" spans="1:104" x14ac:dyDescent="0.2">
      <c r="A56" s="196">
        <v>17</v>
      </c>
      <c r="B56" s="197" t="s">
        <v>139</v>
      </c>
      <c r="C56" s="198" t="s">
        <v>140</v>
      </c>
      <c r="D56" s="199" t="s">
        <v>119</v>
      </c>
      <c r="E56" s="200">
        <v>4.0949999999999998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1</v>
      </c>
      <c r="AC56" s="167">
        <v>1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1</v>
      </c>
      <c r="CZ56" s="167">
        <v>3.9309999999999998E-2</v>
      </c>
    </row>
    <row r="57" spans="1:104" x14ac:dyDescent="0.2">
      <c r="A57" s="203"/>
      <c r="B57" s="205"/>
      <c r="C57" s="206" t="s">
        <v>141</v>
      </c>
      <c r="D57" s="207"/>
      <c r="E57" s="208">
        <v>4.0949999999999998</v>
      </c>
      <c r="F57" s="209"/>
      <c r="G57" s="210"/>
      <c r="M57" s="204" t="s">
        <v>141</v>
      </c>
      <c r="O57" s="195"/>
    </row>
    <row r="58" spans="1:104" x14ac:dyDescent="0.2">
      <c r="A58" s="196">
        <v>18</v>
      </c>
      <c r="B58" s="197" t="s">
        <v>142</v>
      </c>
      <c r="C58" s="198" t="s">
        <v>143</v>
      </c>
      <c r="D58" s="199" t="s">
        <v>119</v>
      </c>
      <c r="E58" s="200">
        <v>4.0949999999999998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1</v>
      </c>
      <c r="AC58" s="167">
        <v>1</v>
      </c>
      <c r="AZ58" s="167">
        <v>1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1</v>
      </c>
      <c r="CZ58" s="167">
        <v>0</v>
      </c>
    </row>
    <row r="59" spans="1:104" x14ac:dyDescent="0.2">
      <c r="A59" s="203"/>
      <c r="B59" s="205"/>
      <c r="C59" s="206" t="s">
        <v>141</v>
      </c>
      <c r="D59" s="207"/>
      <c r="E59" s="208">
        <v>4.0949999999999998</v>
      </c>
      <c r="F59" s="209"/>
      <c r="G59" s="210"/>
      <c r="M59" s="204" t="s">
        <v>141</v>
      </c>
      <c r="O59" s="195"/>
    </row>
    <row r="60" spans="1:104" x14ac:dyDescent="0.2">
      <c r="A60" s="196">
        <v>19</v>
      </c>
      <c r="B60" s="197" t="s">
        <v>144</v>
      </c>
      <c r="C60" s="198" t="s">
        <v>145</v>
      </c>
      <c r="D60" s="199" t="s">
        <v>146</v>
      </c>
      <c r="E60" s="200">
        <v>1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1</v>
      </c>
      <c r="AC60" s="167">
        <v>1</v>
      </c>
      <c r="AZ60" s="167">
        <v>1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1</v>
      </c>
      <c r="CZ60" s="167">
        <v>7.1300000000000001E-3</v>
      </c>
    </row>
    <row r="61" spans="1:104" x14ac:dyDescent="0.2">
      <c r="A61" s="203"/>
      <c r="B61" s="205"/>
      <c r="C61" s="206" t="s">
        <v>73</v>
      </c>
      <c r="D61" s="207"/>
      <c r="E61" s="208">
        <v>1</v>
      </c>
      <c r="F61" s="209"/>
      <c r="G61" s="210"/>
      <c r="M61" s="204">
        <v>1</v>
      </c>
      <c r="O61" s="195"/>
    </row>
    <row r="62" spans="1:104" x14ac:dyDescent="0.2">
      <c r="A62" s="196">
        <v>20</v>
      </c>
      <c r="B62" s="197" t="s">
        <v>147</v>
      </c>
      <c r="C62" s="198" t="s">
        <v>148</v>
      </c>
      <c r="D62" s="199" t="s">
        <v>146</v>
      </c>
      <c r="E62" s="200">
        <v>2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1</v>
      </c>
      <c r="AC62" s="167">
        <v>1</v>
      </c>
      <c r="AZ62" s="167">
        <v>1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1</v>
      </c>
      <c r="CZ62" s="167">
        <v>1.137E-2</v>
      </c>
    </row>
    <row r="63" spans="1:104" x14ac:dyDescent="0.2">
      <c r="A63" s="203"/>
      <c r="B63" s="205"/>
      <c r="C63" s="206" t="s">
        <v>109</v>
      </c>
      <c r="D63" s="207"/>
      <c r="E63" s="208">
        <v>2</v>
      </c>
      <c r="F63" s="209"/>
      <c r="G63" s="210"/>
      <c r="M63" s="204">
        <v>2</v>
      </c>
      <c r="O63" s="195"/>
    </row>
    <row r="64" spans="1:104" x14ac:dyDescent="0.2">
      <c r="A64" s="196">
        <v>21</v>
      </c>
      <c r="B64" s="197" t="s">
        <v>149</v>
      </c>
      <c r="C64" s="198" t="s">
        <v>150</v>
      </c>
      <c r="D64" s="199" t="s">
        <v>119</v>
      </c>
      <c r="E64" s="200">
        <v>37.183300000000003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0</v>
      </c>
      <c r="AC64" s="167">
        <v>0</v>
      </c>
      <c r="AZ64" s="167">
        <v>1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0</v>
      </c>
      <c r="CZ64" s="167">
        <v>0.11219</v>
      </c>
    </row>
    <row r="65" spans="1:104" x14ac:dyDescent="0.2">
      <c r="A65" s="203"/>
      <c r="B65" s="205"/>
      <c r="C65" s="206" t="s">
        <v>151</v>
      </c>
      <c r="D65" s="207"/>
      <c r="E65" s="208">
        <v>29.43</v>
      </c>
      <c r="F65" s="209"/>
      <c r="G65" s="210"/>
      <c r="M65" s="204" t="s">
        <v>151</v>
      </c>
      <c r="O65" s="195"/>
    </row>
    <row r="66" spans="1:104" x14ac:dyDescent="0.2">
      <c r="A66" s="203"/>
      <c r="B66" s="205"/>
      <c r="C66" s="206" t="s">
        <v>152</v>
      </c>
      <c r="D66" s="207"/>
      <c r="E66" s="208">
        <v>-7.9130000000000003</v>
      </c>
      <c r="F66" s="209"/>
      <c r="G66" s="210"/>
      <c r="M66" s="204" t="s">
        <v>152</v>
      </c>
      <c r="O66" s="195"/>
    </row>
    <row r="67" spans="1:104" x14ac:dyDescent="0.2">
      <c r="A67" s="203"/>
      <c r="B67" s="205"/>
      <c r="C67" s="206" t="s">
        <v>153</v>
      </c>
      <c r="D67" s="207"/>
      <c r="E67" s="208">
        <v>9.1300000000000008</v>
      </c>
      <c r="F67" s="209"/>
      <c r="G67" s="210"/>
      <c r="M67" s="204" t="s">
        <v>153</v>
      </c>
      <c r="O67" s="195"/>
    </row>
    <row r="68" spans="1:104" x14ac:dyDescent="0.2">
      <c r="A68" s="203"/>
      <c r="B68" s="205"/>
      <c r="C68" s="206" t="s">
        <v>154</v>
      </c>
      <c r="D68" s="207"/>
      <c r="E68" s="208">
        <v>6.5362999999999998</v>
      </c>
      <c r="F68" s="209"/>
      <c r="G68" s="210"/>
      <c r="M68" s="204" t="s">
        <v>154</v>
      </c>
      <c r="O68" s="195"/>
    </row>
    <row r="69" spans="1:104" x14ac:dyDescent="0.2">
      <c r="A69" s="196">
        <v>22</v>
      </c>
      <c r="B69" s="197" t="s">
        <v>155</v>
      </c>
      <c r="C69" s="198" t="s">
        <v>156</v>
      </c>
      <c r="D69" s="199" t="s">
        <v>146</v>
      </c>
      <c r="E69" s="200">
        <v>1</v>
      </c>
      <c r="F69" s="200">
        <v>0</v>
      </c>
      <c r="G69" s="201">
        <f>E69*F69</f>
        <v>0</v>
      </c>
      <c r="O69" s="195">
        <v>2</v>
      </c>
      <c r="AA69" s="167">
        <v>3</v>
      </c>
      <c r="AB69" s="167">
        <v>1</v>
      </c>
      <c r="AC69" s="167">
        <v>59531073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3</v>
      </c>
      <c r="CB69" s="202">
        <v>1</v>
      </c>
      <c r="CZ69" s="167">
        <v>2.3E-2</v>
      </c>
    </row>
    <row r="70" spans="1:104" x14ac:dyDescent="0.2">
      <c r="A70" s="203"/>
      <c r="B70" s="205"/>
      <c r="C70" s="206" t="s">
        <v>73</v>
      </c>
      <c r="D70" s="207"/>
      <c r="E70" s="208">
        <v>1</v>
      </c>
      <c r="F70" s="209"/>
      <c r="G70" s="210"/>
      <c r="M70" s="204">
        <v>1</v>
      </c>
      <c r="O70" s="195"/>
    </row>
    <row r="71" spans="1:104" x14ac:dyDescent="0.2">
      <c r="A71" s="196">
        <v>23</v>
      </c>
      <c r="B71" s="197" t="s">
        <v>157</v>
      </c>
      <c r="C71" s="198" t="s">
        <v>158</v>
      </c>
      <c r="D71" s="199" t="s">
        <v>146</v>
      </c>
      <c r="E71" s="200">
        <v>1</v>
      </c>
      <c r="F71" s="200">
        <v>0</v>
      </c>
      <c r="G71" s="201">
        <f>E71*F71</f>
        <v>0</v>
      </c>
      <c r="O71" s="195">
        <v>2</v>
      </c>
      <c r="AA71" s="167">
        <v>3</v>
      </c>
      <c r="AB71" s="167">
        <v>1</v>
      </c>
      <c r="AC71" s="167">
        <v>59531074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3</v>
      </c>
      <c r="CB71" s="202">
        <v>1</v>
      </c>
      <c r="CZ71" s="167">
        <v>2.7E-2</v>
      </c>
    </row>
    <row r="72" spans="1:104" x14ac:dyDescent="0.2">
      <c r="A72" s="203"/>
      <c r="B72" s="205"/>
      <c r="C72" s="206" t="s">
        <v>73</v>
      </c>
      <c r="D72" s="207"/>
      <c r="E72" s="208">
        <v>1</v>
      </c>
      <c r="F72" s="209"/>
      <c r="G72" s="210"/>
      <c r="M72" s="204">
        <v>1</v>
      </c>
      <c r="O72" s="195"/>
    </row>
    <row r="73" spans="1:104" x14ac:dyDescent="0.2">
      <c r="A73" s="196">
        <v>24</v>
      </c>
      <c r="B73" s="197" t="s">
        <v>159</v>
      </c>
      <c r="C73" s="198" t="s">
        <v>160</v>
      </c>
      <c r="D73" s="199" t="s">
        <v>146</v>
      </c>
      <c r="E73" s="200">
        <v>1</v>
      </c>
      <c r="F73" s="200">
        <v>0</v>
      </c>
      <c r="G73" s="201">
        <f>E73*F73</f>
        <v>0</v>
      </c>
      <c r="O73" s="195">
        <v>2</v>
      </c>
      <c r="AA73" s="167">
        <v>3</v>
      </c>
      <c r="AB73" s="167">
        <v>1</v>
      </c>
      <c r="AC73" s="167">
        <v>59531077</v>
      </c>
      <c r="AZ73" s="167">
        <v>1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3</v>
      </c>
      <c r="CB73" s="202">
        <v>1</v>
      </c>
      <c r="CZ73" s="167">
        <v>3.7999999999999999E-2</v>
      </c>
    </row>
    <row r="74" spans="1:104" x14ac:dyDescent="0.2">
      <c r="A74" s="203"/>
      <c r="B74" s="205"/>
      <c r="C74" s="206" t="s">
        <v>73</v>
      </c>
      <c r="D74" s="207"/>
      <c r="E74" s="208">
        <v>1</v>
      </c>
      <c r="F74" s="209"/>
      <c r="G74" s="210"/>
      <c r="M74" s="204">
        <v>1</v>
      </c>
      <c r="O74" s="195"/>
    </row>
    <row r="75" spans="1:104" x14ac:dyDescent="0.2">
      <c r="A75" s="211"/>
      <c r="B75" s="212" t="s">
        <v>76</v>
      </c>
      <c r="C75" s="213" t="str">
        <f>CONCATENATE(B42," ",C42)</f>
        <v>3 Svislé a kompletní konstrukce</v>
      </c>
      <c r="D75" s="214"/>
      <c r="E75" s="215"/>
      <c r="F75" s="216"/>
      <c r="G75" s="217">
        <f>SUM(G42:G74)</f>
        <v>0</v>
      </c>
      <c r="O75" s="195">
        <v>4</v>
      </c>
      <c r="BA75" s="218">
        <f>SUM(BA42:BA74)</f>
        <v>0</v>
      </c>
      <c r="BB75" s="218">
        <f>SUM(BB42:BB74)</f>
        <v>0</v>
      </c>
      <c r="BC75" s="218">
        <f>SUM(BC42:BC74)</f>
        <v>0</v>
      </c>
      <c r="BD75" s="218">
        <f>SUM(BD42:BD74)</f>
        <v>0</v>
      </c>
      <c r="BE75" s="218">
        <f>SUM(BE42:BE74)</f>
        <v>0</v>
      </c>
    </row>
    <row r="76" spans="1:104" x14ac:dyDescent="0.2">
      <c r="A76" s="188" t="s">
        <v>72</v>
      </c>
      <c r="B76" s="189" t="s">
        <v>161</v>
      </c>
      <c r="C76" s="190" t="s">
        <v>162</v>
      </c>
      <c r="D76" s="191"/>
      <c r="E76" s="192"/>
      <c r="F76" s="192"/>
      <c r="G76" s="193"/>
      <c r="H76" s="194"/>
      <c r="I76" s="194"/>
      <c r="O76" s="195">
        <v>1</v>
      </c>
    </row>
    <row r="77" spans="1:104" x14ac:dyDescent="0.2">
      <c r="A77" s="196">
        <v>25</v>
      </c>
      <c r="B77" s="197" t="s">
        <v>163</v>
      </c>
      <c r="C77" s="198" t="s">
        <v>164</v>
      </c>
      <c r="D77" s="199" t="s">
        <v>86</v>
      </c>
      <c r="E77" s="200">
        <v>0.11799999999999999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1</v>
      </c>
      <c r="AC77" s="167">
        <v>1</v>
      </c>
      <c r="AZ77" s="167">
        <v>1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1</v>
      </c>
      <c r="CZ77" s="167">
        <v>2.363</v>
      </c>
    </row>
    <row r="78" spans="1:104" x14ac:dyDescent="0.2">
      <c r="A78" s="203"/>
      <c r="B78" s="205"/>
      <c r="C78" s="206" t="s">
        <v>165</v>
      </c>
      <c r="D78" s="207"/>
      <c r="E78" s="208">
        <v>0.11799999999999999</v>
      </c>
      <c r="F78" s="209"/>
      <c r="G78" s="210"/>
      <c r="M78" s="204" t="s">
        <v>165</v>
      </c>
      <c r="O78" s="195"/>
    </row>
    <row r="79" spans="1:104" x14ac:dyDescent="0.2">
      <c r="A79" s="196">
        <v>26</v>
      </c>
      <c r="B79" s="197" t="s">
        <v>166</v>
      </c>
      <c r="C79" s="198" t="s">
        <v>167</v>
      </c>
      <c r="D79" s="199" t="s">
        <v>119</v>
      </c>
      <c r="E79" s="200">
        <v>0.36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1</v>
      </c>
      <c r="AC79" s="167">
        <v>1</v>
      </c>
      <c r="AZ79" s="167">
        <v>1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1</v>
      </c>
      <c r="CZ79" s="167">
        <v>4.0000000000000001E-3</v>
      </c>
    </row>
    <row r="80" spans="1:104" x14ac:dyDescent="0.2">
      <c r="A80" s="203"/>
      <c r="B80" s="205"/>
      <c r="C80" s="206" t="s">
        <v>168</v>
      </c>
      <c r="D80" s="207"/>
      <c r="E80" s="208">
        <v>0.36</v>
      </c>
      <c r="F80" s="209"/>
      <c r="G80" s="210"/>
      <c r="M80" s="204" t="s">
        <v>168</v>
      </c>
      <c r="O80" s="195"/>
    </row>
    <row r="81" spans="1:104" x14ac:dyDescent="0.2">
      <c r="A81" s="196">
        <v>27</v>
      </c>
      <c r="B81" s="197" t="s">
        <v>169</v>
      </c>
      <c r="C81" s="198" t="s">
        <v>170</v>
      </c>
      <c r="D81" s="199" t="s">
        <v>171</v>
      </c>
      <c r="E81" s="200">
        <v>6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1</v>
      </c>
      <c r="AC81" s="167">
        <v>1</v>
      </c>
      <c r="AZ81" s="167">
        <v>1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1</v>
      </c>
      <c r="CZ81" s="167">
        <v>0</v>
      </c>
    </row>
    <row r="82" spans="1:104" x14ac:dyDescent="0.2">
      <c r="A82" s="203"/>
      <c r="B82" s="205"/>
      <c r="C82" s="206" t="s">
        <v>172</v>
      </c>
      <c r="D82" s="207"/>
      <c r="E82" s="208">
        <v>6</v>
      </c>
      <c r="F82" s="209"/>
      <c r="G82" s="210"/>
      <c r="M82" s="204" t="s">
        <v>172</v>
      </c>
      <c r="O82" s="195"/>
    </row>
    <row r="83" spans="1:104" x14ac:dyDescent="0.2">
      <c r="A83" s="196">
        <v>28</v>
      </c>
      <c r="B83" s="197" t="s">
        <v>173</v>
      </c>
      <c r="C83" s="198" t="s">
        <v>174</v>
      </c>
      <c r="D83" s="199" t="s">
        <v>171</v>
      </c>
      <c r="E83" s="200">
        <v>6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1</v>
      </c>
      <c r="AC83" s="167">
        <v>1</v>
      </c>
      <c r="AZ83" s="167">
        <v>1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1</v>
      </c>
      <c r="CZ83" s="167">
        <v>0</v>
      </c>
    </row>
    <row r="84" spans="1:104" x14ac:dyDescent="0.2">
      <c r="A84" s="203"/>
      <c r="B84" s="205"/>
      <c r="C84" s="206" t="s">
        <v>172</v>
      </c>
      <c r="D84" s="207"/>
      <c r="E84" s="208">
        <v>6</v>
      </c>
      <c r="F84" s="209"/>
      <c r="G84" s="210"/>
      <c r="M84" s="204" t="s">
        <v>172</v>
      </c>
      <c r="O84" s="195"/>
    </row>
    <row r="85" spans="1:104" x14ac:dyDescent="0.2">
      <c r="A85" s="196">
        <v>29</v>
      </c>
      <c r="B85" s="197" t="s">
        <v>175</v>
      </c>
      <c r="C85" s="198" t="s">
        <v>176</v>
      </c>
      <c r="D85" s="199" t="s">
        <v>171</v>
      </c>
      <c r="E85" s="200">
        <v>6.6</v>
      </c>
      <c r="F85" s="200">
        <v>0</v>
      </c>
      <c r="G85" s="201">
        <f>E85*F85</f>
        <v>0</v>
      </c>
      <c r="O85" s="195">
        <v>2</v>
      </c>
      <c r="AA85" s="167">
        <v>12</v>
      </c>
      <c r="AB85" s="167">
        <v>0</v>
      </c>
      <c r="AC85" s="167">
        <v>3</v>
      </c>
      <c r="AZ85" s="167">
        <v>1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12</v>
      </c>
      <c r="CB85" s="202">
        <v>0</v>
      </c>
      <c r="CZ85" s="167">
        <v>8.9999999999999993E-3</v>
      </c>
    </row>
    <row r="86" spans="1:104" x14ac:dyDescent="0.2">
      <c r="A86" s="203"/>
      <c r="B86" s="205"/>
      <c r="C86" s="206" t="s">
        <v>177</v>
      </c>
      <c r="D86" s="207"/>
      <c r="E86" s="208">
        <v>6.6</v>
      </c>
      <c r="F86" s="209"/>
      <c r="G86" s="210"/>
      <c r="M86" s="204" t="s">
        <v>177</v>
      </c>
      <c r="O86" s="195"/>
    </row>
    <row r="87" spans="1:104" x14ac:dyDescent="0.2">
      <c r="A87" s="196">
        <v>30</v>
      </c>
      <c r="B87" s="197" t="s">
        <v>178</v>
      </c>
      <c r="C87" s="198" t="s">
        <v>179</v>
      </c>
      <c r="D87" s="199" t="s">
        <v>180</v>
      </c>
      <c r="E87" s="200">
        <v>1</v>
      </c>
      <c r="F87" s="200">
        <v>0</v>
      </c>
      <c r="G87" s="201">
        <f>E87*F87</f>
        <v>0</v>
      </c>
      <c r="O87" s="195">
        <v>2</v>
      </c>
      <c r="AA87" s="167">
        <v>10</v>
      </c>
      <c r="AB87" s="167">
        <v>0</v>
      </c>
      <c r="AC87" s="167">
        <v>8</v>
      </c>
      <c r="AZ87" s="167">
        <v>5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10</v>
      </c>
      <c r="CB87" s="202">
        <v>0</v>
      </c>
      <c r="CZ87" s="167">
        <v>0</v>
      </c>
    </row>
    <row r="88" spans="1:104" x14ac:dyDescent="0.2">
      <c r="A88" s="203"/>
      <c r="B88" s="205"/>
      <c r="C88" s="206" t="s">
        <v>181</v>
      </c>
      <c r="D88" s="207"/>
      <c r="E88" s="208">
        <v>1</v>
      </c>
      <c r="F88" s="209"/>
      <c r="G88" s="210"/>
      <c r="M88" s="204" t="s">
        <v>181</v>
      </c>
      <c r="O88" s="195"/>
    </row>
    <row r="89" spans="1:104" x14ac:dyDescent="0.2">
      <c r="A89" s="211"/>
      <c r="B89" s="212" t="s">
        <v>76</v>
      </c>
      <c r="C89" s="213" t="str">
        <f>CONCATENATE(B76," ",C76)</f>
        <v>38 Kompletní konstrukce</v>
      </c>
      <c r="D89" s="214"/>
      <c r="E89" s="215"/>
      <c r="F89" s="216"/>
      <c r="G89" s="217">
        <f>SUM(G76:G88)</f>
        <v>0</v>
      </c>
      <c r="O89" s="195">
        <v>4</v>
      </c>
      <c r="BA89" s="218">
        <f>SUM(BA76:BA88)</f>
        <v>0</v>
      </c>
      <c r="BB89" s="218">
        <f>SUM(BB76:BB88)</f>
        <v>0</v>
      </c>
      <c r="BC89" s="218">
        <f>SUM(BC76:BC88)</f>
        <v>0</v>
      </c>
      <c r="BD89" s="218">
        <f>SUM(BD76:BD88)</f>
        <v>0</v>
      </c>
      <c r="BE89" s="218">
        <f>SUM(BE76:BE88)</f>
        <v>0</v>
      </c>
    </row>
    <row r="90" spans="1:104" x14ac:dyDescent="0.2">
      <c r="A90" s="188" t="s">
        <v>72</v>
      </c>
      <c r="B90" s="189" t="s">
        <v>182</v>
      </c>
      <c r="C90" s="190" t="s">
        <v>183</v>
      </c>
      <c r="D90" s="191"/>
      <c r="E90" s="192"/>
      <c r="F90" s="192"/>
      <c r="G90" s="193"/>
      <c r="H90" s="194"/>
      <c r="I90" s="194"/>
      <c r="O90" s="195">
        <v>1</v>
      </c>
    </row>
    <row r="91" spans="1:104" x14ac:dyDescent="0.2">
      <c r="A91" s="196">
        <v>31</v>
      </c>
      <c r="B91" s="197" t="s">
        <v>184</v>
      </c>
      <c r="C91" s="198" t="s">
        <v>185</v>
      </c>
      <c r="D91" s="199" t="s">
        <v>119</v>
      </c>
      <c r="E91" s="200">
        <v>47.813299999999998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1</v>
      </c>
      <c r="AC91" s="167">
        <v>1</v>
      </c>
      <c r="AZ91" s="167">
        <v>1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1</v>
      </c>
      <c r="CZ91" s="167">
        <v>4.9660000000000003E-2</v>
      </c>
    </row>
    <row r="92" spans="1:104" x14ac:dyDescent="0.2">
      <c r="A92" s="203"/>
      <c r="B92" s="205"/>
      <c r="C92" s="206" t="s">
        <v>151</v>
      </c>
      <c r="D92" s="207"/>
      <c r="E92" s="208">
        <v>29.43</v>
      </c>
      <c r="F92" s="209"/>
      <c r="G92" s="210"/>
      <c r="M92" s="204" t="s">
        <v>151</v>
      </c>
      <c r="O92" s="195"/>
    </row>
    <row r="93" spans="1:104" x14ac:dyDescent="0.2">
      <c r="A93" s="203"/>
      <c r="B93" s="205"/>
      <c r="C93" s="206" t="s">
        <v>152</v>
      </c>
      <c r="D93" s="207"/>
      <c r="E93" s="208">
        <v>-7.9130000000000003</v>
      </c>
      <c r="F93" s="209"/>
      <c r="G93" s="210"/>
      <c r="M93" s="204" t="s">
        <v>152</v>
      </c>
      <c r="O93" s="195"/>
    </row>
    <row r="94" spans="1:104" x14ac:dyDescent="0.2">
      <c r="A94" s="203"/>
      <c r="B94" s="205"/>
      <c r="C94" s="206" t="s">
        <v>186</v>
      </c>
      <c r="D94" s="207"/>
      <c r="E94" s="208">
        <v>18.260000000000002</v>
      </c>
      <c r="F94" s="209"/>
      <c r="G94" s="210"/>
      <c r="M94" s="204" t="s">
        <v>186</v>
      </c>
      <c r="O94" s="195"/>
    </row>
    <row r="95" spans="1:104" x14ac:dyDescent="0.2">
      <c r="A95" s="203"/>
      <c r="B95" s="205"/>
      <c r="C95" s="206" t="s">
        <v>187</v>
      </c>
      <c r="D95" s="207"/>
      <c r="E95" s="208">
        <v>1.5</v>
      </c>
      <c r="F95" s="209"/>
      <c r="G95" s="210"/>
      <c r="M95" s="204" t="s">
        <v>187</v>
      </c>
      <c r="O95" s="195"/>
    </row>
    <row r="96" spans="1:104" x14ac:dyDescent="0.2">
      <c r="A96" s="203"/>
      <c r="B96" s="205"/>
      <c r="C96" s="206" t="s">
        <v>154</v>
      </c>
      <c r="D96" s="207"/>
      <c r="E96" s="208">
        <v>6.5362999999999998</v>
      </c>
      <c r="F96" s="209"/>
      <c r="G96" s="210"/>
      <c r="M96" s="204" t="s">
        <v>154</v>
      </c>
      <c r="O96" s="195"/>
    </row>
    <row r="97" spans="1:104" x14ac:dyDescent="0.2">
      <c r="A97" s="196">
        <v>32</v>
      </c>
      <c r="B97" s="197" t="s">
        <v>188</v>
      </c>
      <c r="C97" s="198" t="s">
        <v>189</v>
      </c>
      <c r="D97" s="199" t="s">
        <v>119</v>
      </c>
      <c r="E97" s="200">
        <v>7.2450000000000001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1</v>
      </c>
      <c r="AC97" s="167">
        <v>1</v>
      </c>
      <c r="AZ97" s="167">
        <v>1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1</v>
      </c>
      <c r="CZ97" s="167">
        <v>5.0999999999999997E-2</v>
      </c>
    </row>
    <row r="98" spans="1:104" x14ac:dyDescent="0.2">
      <c r="A98" s="203"/>
      <c r="B98" s="205"/>
      <c r="C98" s="206" t="s">
        <v>190</v>
      </c>
      <c r="D98" s="207"/>
      <c r="E98" s="208">
        <v>7.2450000000000001</v>
      </c>
      <c r="F98" s="209"/>
      <c r="G98" s="210"/>
      <c r="M98" s="204" t="s">
        <v>190</v>
      </c>
      <c r="O98" s="195"/>
    </row>
    <row r="99" spans="1:104" x14ac:dyDescent="0.2">
      <c r="A99" s="211"/>
      <c r="B99" s="212" t="s">
        <v>76</v>
      </c>
      <c r="C99" s="213" t="str">
        <f>CONCATENATE(B90," ",C90)</f>
        <v>61 Upravy povrchů vnitřní</v>
      </c>
      <c r="D99" s="214"/>
      <c r="E99" s="215"/>
      <c r="F99" s="216"/>
      <c r="G99" s="217">
        <f>SUM(G90:G98)</f>
        <v>0</v>
      </c>
      <c r="O99" s="195">
        <v>4</v>
      </c>
      <c r="BA99" s="218">
        <f>SUM(BA90:BA98)</f>
        <v>0</v>
      </c>
      <c r="BB99" s="218">
        <f>SUM(BB90:BB98)</f>
        <v>0</v>
      </c>
      <c r="BC99" s="218">
        <f>SUM(BC90:BC98)</f>
        <v>0</v>
      </c>
      <c r="BD99" s="218">
        <f>SUM(BD90:BD98)</f>
        <v>0</v>
      </c>
      <c r="BE99" s="218">
        <f>SUM(BE90:BE98)</f>
        <v>0</v>
      </c>
    </row>
    <row r="100" spans="1:104" x14ac:dyDescent="0.2">
      <c r="A100" s="188" t="s">
        <v>72</v>
      </c>
      <c r="B100" s="189" t="s">
        <v>191</v>
      </c>
      <c r="C100" s="190" t="s">
        <v>192</v>
      </c>
      <c r="D100" s="191"/>
      <c r="E100" s="192"/>
      <c r="F100" s="192"/>
      <c r="G100" s="193"/>
      <c r="H100" s="194"/>
      <c r="I100" s="194"/>
      <c r="O100" s="195">
        <v>1</v>
      </c>
    </row>
    <row r="101" spans="1:104" ht="22.5" x14ac:dyDescent="0.2">
      <c r="A101" s="196">
        <v>33</v>
      </c>
      <c r="B101" s="197" t="s">
        <v>193</v>
      </c>
      <c r="C101" s="198" t="s">
        <v>194</v>
      </c>
      <c r="D101" s="199" t="s">
        <v>119</v>
      </c>
      <c r="E101" s="200">
        <v>23.7242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1</v>
      </c>
      <c r="AC101" s="167">
        <v>1</v>
      </c>
      <c r="AZ101" s="167">
        <v>1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1</v>
      </c>
      <c r="CZ101" s="167">
        <v>1.1299999999999999E-2</v>
      </c>
    </row>
    <row r="102" spans="1:104" x14ac:dyDescent="0.2">
      <c r="A102" s="203"/>
      <c r="B102" s="205"/>
      <c r="C102" s="206" t="s">
        <v>195</v>
      </c>
      <c r="D102" s="207"/>
      <c r="E102" s="208">
        <v>23.687200000000001</v>
      </c>
      <c r="F102" s="209"/>
      <c r="G102" s="210"/>
      <c r="M102" s="204" t="s">
        <v>195</v>
      </c>
      <c r="O102" s="195"/>
    </row>
    <row r="103" spans="1:104" x14ac:dyDescent="0.2">
      <c r="A103" s="203"/>
      <c r="B103" s="205"/>
      <c r="C103" s="206" t="s">
        <v>196</v>
      </c>
      <c r="D103" s="207"/>
      <c r="E103" s="208">
        <v>-7.9130000000000003</v>
      </c>
      <c r="F103" s="209"/>
      <c r="G103" s="210"/>
      <c r="M103" s="204" t="s">
        <v>196</v>
      </c>
      <c r="O103" s="195"/>
    </row>
    <row r="104" spans="1:104" x14ac:dyDescent="0.2">
      <c r="A104" s="203"/>
      <c r="B104" s="205"/>
      <c r="C104" s="206" t="s">
        <v>197</v>
      </c>
      <c r="D104" s="207"/>
      <c r="E104" s="208">
        <v>7.95</v>
      </c>
      <c r="F104" s="209"/>
      <c r="G104" s="210"/>
      <c r="M104" s="204" t="s">
        <v>197</v>
      </c>
      <c r="O104" s="195"/>
    </row>
    <row r="105" spans="1:104" ht="22.5" x14ac:dyDescent="0.2">
      <c r="A105" s="196">
        <v>34</v>
      </c>
      <c r="B105" s="197" t="s">
        <v>198</v>
      </c>
      <c r="C105" s="198" t="s">
        <v>199</v>
      </c>
      <c r="D105" s="199" t="s">
        <v>119</v>
      </c>
      <c r="E105" s="200">
        <v>2.2050000000000001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1</v>
      </c>
      <c r="AC105" s="167">
        <v>1</v>
      </c>
      <c r="AZ105" s="167">
        <v>1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1</v>
      </c>
      <c r="CZ105" s="167">
        <v>1.3129999999999999E-2</v>
      </c>
    </row>
    <row r="106" spans="1:104" x14ac:dyDescent="0.2">
      <c r="A106" s="203"/>
      <c r="B106" s="205"/>
      <c r="C106" s="206" t="s">
        <v>200</v>
      </c>
      <c r="D106" s="207"/>
      <c r="E106" s="208">
        <v>2.2050000000000001</v>
      </c>
      <c r="F106" s="209"/>
      <c r="G106" s="210"/>
      <c r="M106" s="204" t="s">
        <v>200</v>
      </c>
      <c r="O106" s="195"/>
    </row>
    <row r="107" spans="1:104" x14ac:dyDescent="0.2">
      <c r="A107" s="211"/>
      <c r="B107" s="212" t="s">
        <v>76</v>
      </c>
      <c r="C107" s="213" t="str">
        <f>CONCATENATE(B100," ",C100)</f>
        <v>62 Úpravy povrchů vnější</v>
      </c>
      <c r="D107" s="214"/>
      <c r="E107" s="215"/>
      <c r="F107" s="216"/>
      <c r="G107" s="217">
        <f>SUM(G100:G106)</f>
        <v>0</v>
      </c>
      <c r="O107" s="195">
        <v>4</v>
      </c>
      <c r="BA107" s="218">
        <f>SUM(BA100:BA106)</f>
        <v>0</v>
      </c>
      <c r="BB107" s="218">
        <f>SUM(BB100:BB106)</f>
        <v>0</v>
      </c>
      <c r="BC107" s="218">
        <f>SUM(BC100:BC106)</f>
        <v>0</v>
      </c>
      <c r="BD107" s="218">
        <f>SUM(BD100:BD106)</f>
        <v>0</v>
      </c>
      <c r="BE107" s="218">
        <f>SUM(BE100:BE106)</f>
        <v>0</v>
      </c>
    </row>
    <row r="108" spans="1:104" x14ac:dyDescent="0.2">
      <c r="A108" s="188" t="s">
        <v>72</v>
      </c>
      <c r="B108" s="189" t="s">
        <v>201</v>
      </c>
      <c r="C108" s="190" t="s">
        <v>202</v>
      </c>
      <c r="D108" s="191"/>
      <c r="E108" s="192"/>
      <c r="F108" s="192"/>
      <c r="G108" s="193"/>
      <c r="H108" s="194"/>
      <c r="I108" s="194"/>
      <c r="O108" s="195">
        <v>1</v>
      </c>
    </row>
    <row r="109" spans="1:104" x14ac:dyDescent="0.2">
      <c r="A109" s="196">
        <v>35</v>
      </c>
      <c r="B109" s="197" t="s">
        <v>203</v>
      </c>
      <c r="C109" s="198" t="s">
        <v>204</v>
      </c>
      <c r="D109" s="199" t="s">
        <v>86</v>
      </c>
      <c r="E109" s="200">
        <v>0.61709999999999998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1</v>
      </c>
      <c r="AC109" s="167">
        <v>1</v>
      </c>
      <c r="AZ109" s="167">
        <v>1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1</v>
      </c>
      <c r="CZ109" s="167">
        <v>2.4037999999999999</v>
      </c>
    </row>
    <row r="110" spans="1:104" x14ac:dyDescent="0.2">
      <c r="A110" s="203"/>
      <c r="B110" s="205"/>
      <c r="C110" s="206" t="s">
        <v>205</v>
      </c>
      <c r="D110" s="207"/>
      <c r="E110" s="208">
        <v>0.61709999999999998</v>
      </c>
      <c r="F110" s="209"/>
      <c r="G110" s="210"/>
      <c r="M110" s="204" t="s">
        <v>205</v>
      </c>
      <c r="O110" s="195"/>
    </row>
    <row r="111" spans="1:104" x14ac:dyDescent="0.2">
      <c r="A111" s="196">
        <v>36</v>
      </c>
      <c r="B111" s="197" t="s">
        <v>206</v>
      </c>
      <c r="C111" s="198" t="s">
        <v>207</v>
      </c>
      <c r="D111" s="199" t="s">
        <v>86</v>
      </c>
      <c r="E111" s="200">
        <v>0.49030000000000001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1</v>
      </c>
      <c r="AC111" s="167">
        <v>1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1</v>
      </c>
      <c r="CZ111" s="167">
        <v>2.4037999999999999</v>
      </c>
    </row>
    <row r="112" spans="1:104" x14ac:dyDescent="0.2">
      <c r="A112" s="203"/>
      <c r="B112" s="205"/>
      <c r="C112" s="206" t="s">
        <v>208</v>
      </c>
      <c r="D112" s="207"/>
      <c r="E112" s="208">
        <v>0.49030000000000001</v>
      </c>
      <c r="F112" s="209"/>
      <c r="G112" s="210"/>
      <c r="M112" s="204" t="s">
        <v>208</v>
      </c>
      <c r="O112" s="195"/>
    </row>
    <row r="113" spans="1:104" ht="22.5" x14ac:dyDescent="0.2">
      <c r="A113" s="196">
        <v>37</v>
      </c>
      <c r="B113" s="197" t="s">
        <v>209</v>
      </c>
      <c r="C113" s="198" t="s">
        <v>210</v>
      </c>
      <c r="D113" s="199" t="s">
        <v>86</v>
      </c>
      <c r="E113" s="200">
        <v>2.3195999999999999</v>
      </c>
      <c r="F113" s="200">
        <v>0</v>
      </c>
      <c r="G113" s="201">
        <f>E113*F113</f>
        <v>0</v>
      </c>
      <c r="O113" s="195">
        <v>2</v>
      </c>
      <c r="AA113" s="167">
        <v>1</v>
      </c>
      <c r="AB113" s="167">
        <v>1</v>
      </c>
      <c r="AC113" s="167">
        <v>1</v>
      </c>
      <c r="AZ113" s="167">
        <v>1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1</v>
      </c>
      <c r="CB113" s="202">
        <v>1</v>
      </c>
      <c r="CZ113" s="167">
        <v>2.5249999999999999</v>
      </c>
    </row>
    <row r="114" spans="1:104" x14ac:dyDescent="0.2">
      <c r="A114" s="203"/>
      <c r="B114" s="205"/>
      <c r="C114" s="206" t="s">
        <v>211</v>
      </c>
      <c r="D114" s="207"/>
      <c r="E114" s="208">
        <v>2.3195999999999999</v>
      </c>
      <c r="F114" s="209"/>
      <c r="G114" s="210"/>
      <c r="M114" s="204" t="s">
        <v>211</v>
      </c>
      <c r="O114" s="195"/>
    </row>
    <row r="115" spans="1:104" x14ac:dyDescent="0.2">
      <c r="A115" s="196">
        <v>38</v>
      </c>
      <c r="B115" s="197" t="s">
        <v>212</v>
      </c>
      <c r="C115" s="198" t="s">
        <v>213</v>
      </c>
      <c r="D115" s="199" t="s">
        <v>86</v>
      </c>
      <c r="E115" s="200">
        <v>0.61709999999999998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1</v>
      </c>
      <c r="AC115" s="167">
        <v>1</v>
      </c>
      <c r="AZ115" s="167">
        <v>1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1</v>
      </c>
      <c r="CZ115" s="167">
        <v>0</v>
      </c>
    </row>
    <row r="116" spans="1:104" x14ac:dyDescent="0.2">
      <c r="A116" s="203"/>
      <c r="B116" s="205"/>
      <c r="C116" s="206" t="s">
        <v>205</v>
      </c>
      <c r="D116" s="207"/>
      <c r="E116" s="208">
        <v>0.61709999999999998</v>
      </c>
      <c r="F116" s="209"/>
      <c r="G116" s="210"/>
      <c r="M116" s="204" t="s">
        <v>205</v>
      </c>
      <c r="O116" s="195"/>
    </row>
    <row r="117" spans="1:104" x14ac:dyDescent="0.2">
      <c r="A117" s="196">
        <v>39</v>
      </c>
      <c r="B117" s="197" t="s">
        <v>214</v>
      </c>
      <c r="C117" s="198" t="s">
        <v>215</v>
      </c>
      <c r="D117" s="199" t="s">
        <v>86</v>
      </c>
      <c r="E117" s="200">
        <v>0.49030000000000001</v>
      </c>
      <c r="F117" s="200">
        <v>0</v>
      </c>
      <c r="G117" s="201">
        <f>E117*F117</f>
        <v>0</v>
      </c>
      <c r="O117" s="195">
        <v>2</v>
      </c>
      <c r="AA117" s="167">
        <v>1</v>
      </c>
      <c r="AB117" s="167">
        <v>1</v>
      </c>
      <c r="AC117" s="167">
        <v>1</v>
      </c>
      <c r="AZ117" s="167">
        <v>1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1</v>
      </c>
      <c r="CB117" s="202">
        <v>1</v>
      </c>
      <c r="CZ117" s="167">
        <v>0</v>
      </c>
    </row>
    <row r="118" spans="1:104" x14ac:dyDescent="0.2">
      <c r="A118" s="203"/>
      <c r="B118" s="205"/>
      <c r="C118" s="206" t="s">
        <v>208</v>
      </c>
      <c r="D118" s="207"/>
      <c r="E118" s="208">
        <v>0.49030000000000001</v>
      </c>
      <c r="F118" s="209"/>
      <c r="G118" s="210"/>
      <c r="M118" s="204" t="s">
        <v>208</v>
      </c>
      <c r="O118" s="195"/>
    </row>
    <row r="119" spans="1:104" x14ac:dyDescent="0.2">
      <c r="A119" s="196">
        <v>40</v>
      </c>
      <c r="B119" s="197" t="s">
        <v>216</v>
      </c>
      <c r="C119" s="198" t="s">
        <v>217</v>
      </c>
      <c r="D119" s="199" t="s">
        <v>86</v>
      </c>
      <c r="E119" s="200">
        <v>2.3195999999999999</v>
      </c>
      <c r="F119" s="200">
        <v>0</v>
      </c>
      <c r="G119" s="201">
        <f>E119*F119</f>
        <v>0</v>
      </c>
      <c r="O119" s="195">
        <v>2</v>
      </c>
      <c r="AA119" s="167">
        <v>1</v>
      </c>
      <c r="AB119" s="167">
        <v>1</v>
      </c>
      <c r="AC119" s="167">
        <v>1</v>
      </c>
      <c r="AZ119" s="167">
        <v>1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1</v>
      </c>
      <c r="CB119" s="202">
        <v>1</v>
      </c>
      <c r="CZ119" s="167">
        <v>0.01</v>
      </c>
    </row>
    <row r="120" spans="1:104" x14ac:dyDescent="0.2">
      <c r="A120" s="203"/>
      <c r="B120" s="205"/>
      <c r="C120" s="206" t="s">
        <v>211</v>
      </c>
      <c r="D120" s="207"/>
      <c r="E120" s="208">
        <v>2.3195999999999999</v>
      </c>
      <c r="F120" s="209"/>
      <c r="G120" s="210"/>
      <c r="M120" s="204" t="s">
        <v>211</v>
      </c>
      <c r="O120" s="195"/>
    </row>
    <row r="121" spans="1:104" x14ac:dyDescent="0.2">
      <c r="A121" s="196">
        <v>41</v>
      </c>
      <c r="B121" s="197" t="s">
        <v>218</v>
      </c>
      <c r="C121" s="198" t="s">
        <v>219</v>
      </c>
      <c r="D121" s="199" t="s">
        <v>86</v>
      </c>
      <c r="E121" s="200">
        <v>2.3195999999999999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1</v>
      </c>
      <c r="AC121" s="167">
        <v>1</v>
      </c>
      <c r="AZ121" s="167">
        <v>1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1</v>
      </c>
      <c r="CB121" s="202">
        <v>1</v>
      </c>
      <c r="CZ121" s="167">
        <v>0</v>
      </c>
    </row>
    <row r="122" spans="1:104" x14ac:dyDescent="0.2">
      <c r="A122" s="203"/>
      <c r="B122" s="205"/>
      <c r="C122" s="206" t="s">
        <v>211</v>
      </c>
      <c r="D122" s="207"/>
      <c r="E122" s="208">
        <v>2.3195999999999999</v>
      </c>
      <c r="F122" s="209"/>
      <c r="G122" s="210"/>
      <c r="M122" s="204" t="s">
        <v>211</v>
      </c>
      <c r="O122" s="195"/>
    </row>
    <row r="123" spans="1:104" x14ac:dyDescent="0.2">
      <c r="A123" s="196">
        <v>42</v>
      </c>
      <c r="B123" s="197" t="s">
        <v>220</v>
      </c>
      <c r="C123" s="198" t="s">
        <v>221</v>
      </c>
      <c r="D123" s="199" t="s">
        <v>222</v>
      </c>
      <c r="E123" s="200">
        <v>7.7299999999999994E-2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1</v>
      </c>
      <c r="AC123" s="167">
        <v>1</v>
      </c>
      <c r="AZ123" s="167">
        <v>1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1</v>
      </c>
      <c r="CZ123" s="167">
        <v>1.0662499999999999</v>
      </c>
    </row>
    <row r="124" spans="1:104" x14ac:dyDescent="0.2">
      <c r="A124" s="203"/>
      <c r="B124" s="205"/>
      <c r="C124" s="206" t="s">
        <v>223</v>
      </c>
      <c r="D124" s="207"/>
      <c r="E124" s="208">
        <v>7.7299999999999994E-2</v>
      </c>
      <c r="F124" s="209"/>
      <c r="G124" s="210"/>
      <c r="M124" s="204" t="s">
        <v>223</v>
      </c>
      <c r="O124" s="195"/>
    </row>
    <row r="125" spans="1:104" x14ac:dyDescent="0.2">
      <c r="A125" s="196">
        <v>43</v>
      </c>
      <c r="B125" s="197" t="s">
        <v>224</v>
      </c>
      <c r="C125" s="198" t="s">
        <v>225</v>
      </c>
      <c r="D125" s="199" t="s">
        <v>86</v>
      </c>
      <c r="E125" s="200">
        <v>0.70520000000000005</v>
      </c>
      <c r="F125" s="200">
        <v>0</v>
      </c>
      <c r="G125" s="201">
        <f>E125*F125</f>
        <v>0</v>
      </c>
      <c r="O125" s="195">
        <v>2</v>
      </c>
      <c r="AA125" s="167">
        <v>1</v>
      </c>
      <c r="AB125" s="167">
        <v>1</v>
      </c>
      <c r="AC125" s="167">
        <v>1</v>
      </c>
      <c r="AZ125" s="167">
        <v>1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1</v>
      </c>
      <c r="CB125" s="202">
        <v>1</v>
      </c>
      <c r="CZ125" s="167">
        <v>1.837</v>
      </c>
    </row>
    <row r="126" spans="1:104" x14ac:dyDescent="0.2">
      <c r="A126" s="203"/>
      <c r="B126" s="205"/>
      <c r="C126" s="206" t="s">
        <v>226</v>
      </c>
      <c r="D126" s="207"/>
      <c r="E126" s="208">
        <v>0.70520000000000005</v>
      </c>
      <c r="F126" s="209"/>
      <c r="G126" s="210"/>
      <c r="M126" s="204" t="s">
        <v>226</v>
      </c>
      <c r="O126" s="195"/>
    </row>
    <row r="127" spans="1:104" x14ac:dyDescent="0.2">
      <c r="A127" s="211"/>
      <c r="B127" s="212" t="s">
        <v>76</v>
      </c>
      <c r="C127" s="213" t="str">
        <f>CONCATENATE(B108," ",C108)</f>
        <v>63 Podlahy a podlahové konstrukce</v>
      </c>
      <c r="D127" s="214"/>
      <c r="E127" s="215"/>
      <c r="F127" s="216"/>
      <c r="G127" s="217">
        <f>SUM(G108:G126)</f>
        <v>0</v>
      </c>
      <c r="O127" s="195">
        <v>4</v>
      </c>
      <c r="BA127" s="218">
        <f>SUM(BA108:BA126)</f>
        <v>0</v>
      </c>
      <c r="BB127" s="218">
        <f>SUM(BB108:BB126)</f>
        <v>0</v>
      </c>
      <c r="BC127" s="218">
        <f>SUM(BC108:BC126)</f>
        <v>0</v>
      </c>
      <c r="BD127" s="218">
        <f>SUM(BD108:BD126)</f>
        <v>0</v>
      </c>
      <c r="BE127" s="218">
        <f>SUM(BE108:BE126)</f>
        <v>0</v>
      </c>
    </row>
    <row r="128" spans="1:104" x14ac:dyDescent="0.2">
      <c r="A128" s="188" t="s">
        <v>72</v>
      </c>
      <c r="B128" s="189" t="s">
        <v>227</v>
      </c>
      <c r="C128" s="190" t="s">
        <v>228</v>
      </c>
      <c r="D128" s="191"/>
      <c r="E128" s="192"/>
      <c r="F128" s="192"/>
      <c r="G128" s="193"/>
      <c r="H128" s="194"/>
      <c r="I128" s="194"/>
      <c r="O128" s="195">
        <v>1</v>
      </c>
    </row>
    <row r="129" spans="1:104" ht="22.5" x14ac:dyDescent="0.2">
      <c r="A129" s="196">
        <v>44</v>
      </c>
      <c r="B129" s="197" t="s">
        <v>229</v>
      </c>
      <c r="C129" s="198" t="s">
        <v>230</v>
      </c>
      <c r="D129" s="199" t="s">
        <v>119</v>
      </c>
      <c r="E129" s="200">
        <v>1.17</v>
      </c>
      <c r="F129" s="200">
        <v>0</v>
      </c>
      <c r="G129" s="201">
        <f>E129*F129</f>
        <v>0</v>
      </c>
      <c r="O129" s="195">
        <v>2</v>
      </c>
      <c r="AA129" s="167">
        <v>1</v>
      </c>
      <c r="AB129" s="167">
        <v>1</v>
      </c>
      <c r="AC129" s="167">
        <v>1</v>
      </c>
      <c r="AZ129" s="167">
        <v>1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202">
        <v>1</v>
      </c>
      <c r="CB129" s="202">
        <v>1</v>
      </c>
      <c r="CZ129" s="167">
        <v>6.9999999999999999E-4</v>
      </c>
    </row>
    <row r="130" spans="1:104" x14ac:dyDescent="0.2">
      <c r="A130" s="203"/>
      <c r="B130" s="205"/>
      <c r="C130" s="206" t="s">
        <v>231</v>
      </c>
      <c r="D130" s="207"/>
      <c r="E130" s="208">
        <v>1.17</v>
      </c>
      <c r="F130" s="209"/>
      <c r="G130" s="210"/>
      <c r="M130" s="204" t="s">
        <v>231</v>
      </c>
      <c r="O130" s="195"/>
    </row>
    <row r="131" spans="1:104" x14ac:dyDescent="0.2">
      <c r="A131" s="211"/>
      <c r="B131" s="212" t="s">
        <v>76</v>
      </c>
      <c r="C131" s="213" t="str">
        <f>CONCATENATE(B128," ",C128)</f>
        <v>93 Dokončovací práce inženýrských staveb</v>
      </c>
      <c r="D131" s="214"/>
      <c r="E131" s="215"/>
      <c r="F131" s="216"/>
      <c r="G131" s="217">
        <f>SUM(G128:G130)</f>
        <v>0</v>
      </c>
      <c r="O131" s="195">
        <v>4</v>
      </c>
      <c r="BA131" s="218">
        <f>SUM(BA128:BA130)</f>
        <v>0</v>
      </c>
      <c r="BB131" s="218">
        <f>SUM(BB128:BB130)</f>
        <v>0</v>
      </c>
      <c r="BC131" s="218">
        <f>SUM(BC128:BC130)</f>
        <v>0</v>
      </c>
      <c r="BD131" s="218">
        <f>SUM(BD128:BD130)</f>
        <v>0</v>
      </c>
      <c r="BE131" s="218">
        <f>SUM(BE128:BE130)</f>
        <v>0</v>
      </c>
    </row>
    <row r="132" spans="1:104" x14ac:dyDescent="0.2">
      <c r="A132" s="188" t="s">
        <v>72</v>
      </c>
      <c r="B132" s="189" t="s">
        <v>232</v>
      </c>
      <c r="C132" s="190" t="s">
        <v>233</v>
      </c>
      <c r="D132" s="191"/>
      <c r="E132" s="192"/>
      <c r="F132" s="192"/>
      <c r="G132" s="193"/>
      <c r="H132" s="194"/>
      <c r="I132" s="194"/>
      <c r="O132" s="195">
        <v>1</v>
      </c>
    </row>
    <row r="133" spans="1:104" x14ac:dyDescent="0.2">
      <c r="A133" s="196">
        <v>45</v>
      </c>
      <c r="B133" s="197" t="s">
        <v>234</v>
      </c>
      <c r="C133" s="198" t="s">
        <v>235</v>
      </c>
      <c r="D133" s="199" t="s">
        <v>119</v>
      </c>
      <c r="E133" s="200">
        <v>24</v>
      </c>
      <c r="F133" s="200">
        <v>0</v>
      </c>
      <c r="G133" s="201">
        <f>E133*F133</f>
        <v>0</v>
      </c>
      <c r="O133" s="195">
        <v>2</v>
      </c>
      <c r="AA133" s="167">
        <v>1</v>
      </c>
      <c r="AB133" s="167">
        <v>1</v>
      </c>
      <c r="AC133" s="167">
        <v>1</v>
      </c>
      <c r="AZ133" s="167">
        <v>1</v>
      </c>
      <c r="BA133" s="167">
        <f>IF(AZ133=1,G133,0)</f>
        <v>0</v>
      </c>
      <c r="BB133" s="167">
        <f>IF(AZ133=2,G133,0)</f>
        <v>0</v>
      </c>
      <c r="BC133" s="167">
        <f>IF(AZ133=3,G133,0)</f>
        <v>0</v>
      </c>
      <c r="BD133" s="167">
        <f>IF(AZ133=4,G133,0)</f>
        <v>0</v>
      </c>
      <c r="BE133" s="167">
        <f>IF(AZ133=5,G133,0)</f>
        <v>0</v>
      </c>
      <c r="CA133" s="202">
        <v>1</v>
      </c>
      <c r="CB133" s="202">
        <v>1</v>
      </c>
      <c r="CZ133" s="167">
        <v>3.4959999999999998E-2</v>
      </c>
    </row>
    <row r="134" spans="1:104" x14ac:dyDescent="0.2">
      <c r="A134" s="203"/>
      <c r="B134" s="205"/>
      <c r="C134" s="206" t="s">
        <v>236</v>
      </c>
      <c r="D134" s="207"/>
      <c r="E134" s="208">
        <v>24</v>
      </c>
      <c r="F134" s="209"/>
      <c r="G134" s="210"/>
      <c r="M134" s="204" t="s">
        <v>236</v>
      </c>
      <c r="O134" s="195"/>
    </row>
    <row r="135" spans="1:104" x14ac:dyDescent="0.2">
      <c r="A135" s="196">
        <v>46</v>
      </c>
      <c r="B135" s="197" t="s">
        <v>237</v>
      </c>
      <c r="C135" s="198" t="s">
        <v>238</v>
      </c>
      <c r="D135" s="199" t="s">
        <v>119</v>
      </c>
      <c r="E135" s="200">
        <v>5.5</v>
      </c>
      <c r="F135" s="200">
        <v>0</v>
      </c>
      <c r="G135" s="201">
        <f>E135*F135</f>
        <v>0</v>
      </c>
      <c r="O135" s="195">
        <v>2</v>
      </c>
      <c r="AA135" s="167">
        <v>1</v>
      </c>
      <c r="AB135" s="167">
        <v>1</v>
      </c>
      <c r="AC135" s="167">
        <v>1</v>
      </c>
      <c r="AZ135" s="167">
        <v>1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1</v>
      </c>
      <c r="CB135" s="202">
        <v>1</v>
      </c>
      <c r="CZ135" s="167">
        <v>2.4029999999999999E-2</v>
      </c>
    </row>
    <row r="136" spans="1:104" x14ac:dyDescent="0.2">
      <c r="A136" s="203"/>
      <c r="B136" s="205"/>
      <c r="C136" s="206" t="s">
        <v>239</v>
      </c>
      <c r="D136" s="207"/>
      <c r="E136" s="208">
        <v>5.5</v>
      </c>
      <c r="F136" s="209"/>
      <c r="G136" s="210"/>
      <c r="M136" s="204" t="s">
        <v>239</v>
      </c>
      <c r="O136" s="195"/>
    </row>
    <row r="137" spans="1:104" x14ac:dyDescent="0.2">
      <c r="A137" s="196">
        <v>47</v>
      </c>
      <c r="B137" s="197" t="s">
        <v>240</v>
      </c>
      <c r="C137" s="198" t="s">
        <v>241</v>
      </c>
      <c r="D137" s="199" t="s">
        <v>119</v>
      </c>
      <c r="E137" s="200">
        <v>5.5</v>
      </c>
      <c r="F137" s="200">
        <v>0</v>
      </c>
      <c r="G137" s="201">
        <f>E137*F137</f>
        <v>0</v>
      </c>
      <c r="O137" s="195">
        <v>2</v>
      </c>
      <c r="AA137" s="167">
        <v>1</v>
      </c>
      <c r="AB137" s="167">
        <v>1</v>
      </c>
      <c r="AC137" s="167">
        <v>1</v>
      </c>
      <c r="AZ137" s="167">
        <v>1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1</v>
      </c>
      <c r="CB137" s="202">
        <v>1</v>
      </c>
      <c r="CZ137" s="167">
        <v>0</v>
      </c>
    </row>
    <row r="138" spans="1:104" x14ac:dyDescent="0.2">
      <c r="A138" s="203"/>
      <c r="B138" s="205"/>
      <c r="C138" s="206" t="s">
        <v>239</v>
      </c>
      <c r="D138" s="207"/>
      <c r="E138" s="208">
        <v>5.5</v>
      </c>
      <c r="F138" s="209"/>
      <c r="G138" s="210"/>
      <c r="M138" s="204" t="s">
        <v>239</v>
      </c>
      <c r="O138" s="195"/>
    </row>
    <row r="139" spans="1:104" x14ac:dyDescent="0.2">
      <c r="A139" s="211"/>
      <c r="B139" s="212" t="s">
        <v>76</v>
      </c>
      <c r="C139" s="213" t="str">
        <f>CONCATENATE(B132," ",C132)</f>
        <v>94 Lešení a stavební výtahy</v>
      </c>
      <c r="D139" s="214"/>
      <c r="E139" s="215"/>
      <c r="F139" s="216"/>
      <c r="G139" s="217">
        <f>SUM(G132:G138)</f>
        <v>0</v>
      </c>
      <c r="O139" s="195">
        <v>4</v>
      </c>
      <c r="BA139" s="218">
        <f>SUM(BA132:BA138)</f>
        <v>0</v>
      </c>
      <c r="BB139" s="218">
        <f>SUM(BB132:BB138)</f>
        <v>0</v>
      </c>
      <c r="BC139" s="218">
        <f>SUM(BC132:BC138)</f>
        <v>0</v>
      </c>
      <c r="BD139" s="218">
        <f>SUM(BD132:BD138)</f>
        <v>0</v>
      </c>
      <c r="BE139" s="218">
        <f>SUM(BE132:BE138)</f>
        <v>0</v>
      </c>
    </row>
    <row r="140" spans="1:104" x14ac:dyDescent="0.2">
      <c r="A140" s="188" t="s">
        <v>72</v>
      </c>
      <c r="B140" s="189" t="s">
        <v>242</v>
      </c>
      <c r="C140" s="190" t="s">
        <v>243</v>
      </c>
      <c r="D140" s="191"/>
      <c r="E140" s="192"/>
      <c r="F140" s="192"/>
      <c r="G140" s="193"/>
      <c r="H140" s="194"/>
      <c r="I140" s="194"/>
      <c r="O140" s="195">
        <v>1</v>
      </c>
    </row>
    <row r="141" spans="1:104" x14ac:dyDescent="0.2">
      <c r="A141" s="196">
        <v>48</v>
      </c>
      <c r="B141" s="197" t="s">
        <v>244</v>
      </c>
      <c r="C141" s="198" t="s">
        <v>245</v>
      </c>
      <c r="D141" s="199" t="s">
        <v>119</v>
      </c>
      <c r="E141" s="200">
        <v>29.098500000000001</v>
      </c>
      <c r="F141" s="200">
        <v>0</v>
      </c>
      <c r="G141" s="201">
        <f>E141*F141</f>
        <v>0</v>
      </c>
      <c r="O141" s="195">
        <v>2</v>
      </c>
      <c r="AA141" s="167">
        <v>1</v>
      </c>
      <c r="AB141" s="167">
        <v>1</v>
      </c>
      <c r="AC141" s="167">
        <v>1</v>
      </c>
      <c r="AZ141" s="167">
        <v>1</v>
      </c>
      <c r="BA141" s="167">
        <f>IF(AZ141=1,G141,0)</f>
        <v>0</v>
      </c>
      <c r="BB141" s="167">
        <f>IF(AZ141=2,G141,0)</f>
        <v>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202">
        <v>1</v>
      </c>
      <c r="CB141" s="202">
        <v>1</v>
      </c>
      <c r="CZ141" s="167">
        <v>0</v>
      </c>
    </row>
    <row r="142" spans="1:104" x14ac:dyDescent="0.2">
      <c r="A142" s="203"/>
      <c r="B142" s="205"/>
      <c r="C142" s="206" t="s">
        <v>246</v>
      </c>
      <c r="D142" s="207"/>
      <c r="E142" s="208">
        <v>29.098500000000001</v>
      </c>
      <c r="F142" s="209"/>
      <c r="G142" s="210"/>
      <c r="M142" s="204" t="s">
        <v>246</v>
      </c>
      <c r="O142" s="195"/>
    </row>
    <row r="143" spans="1:104" x14ac:dyDescent="0.2">
      <c r="A143" s="196">
        <v>49</v>
      </c>
      <c r="B143" s="197" t="s">
        <v>247</v>
      </c>
      <c r="C143" s="198" t="s">
        <v>248</v>
      </c>
      <c r="D143" s="199" t="s">
        <v>119</v>
      </c>
      <c r="E143" s="200">
        <v>3.9</v>
      </c>
      <c r="F143" s="200">
        <v>0</v>
      </c>
      <c r="G143" s="201">
        <f>E143*F143</f>
        <v>0</v>
      </c>
      <c r="O143" s="195">
        <v>2</v>
      </c>
      <c r="AA143" s="167">
        <v>1</v>
      </c>
      <c r="AB143" s="167">
        <v>1</v>
      </c>
      <c r="AC143" s="167">
        <v>1</v>
      </c>
      <c r="AZ143" s="167">
        <v>1</v>
      </c>
      <c r="BA143" s="167">
        <f>IF(AZ143=1,G143,0)</f>
        <v>0</v>
      </c>
      <c r="BB143" s="167">
        <f>IF(AZ143=2,G143,0)</f>
        <v>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202">
        <v>1</v>
      </c>
      <c r="CB143" s="202">
        <v>1</v>
      </c>
      <c r="CZ143" s="167">
        <v>0</v>
      </c>
    </row>
    <row r="144" spans="1:104" x14ac:dyDescent="0.2">
      <c r="A144" s="203"/>
      <c r="B144" s="205"/>
      <c r="C144" s="206" t="s">
        <v>249</v>
      </c>
      <c r="D144" s="207"/>
      <c r="E144" s="208">
        <v>3.9</v>
      </c>
      <c r="F144" s="209"/>
      <c r="G144" s="210"/>
      <c r="M144" s="204" t="s">
        <v>249</v>
      </c>
      <c r="O144" s="195"/>
    </row>
    <row r="145" spans="1:104" x14ac:dyDescent="0.2">
      <c r="A145" s="211"/>
      <c r="B145" s="212" t="s">
        <v>76</v>
      </c>
      <c r="C145" s="213" t="str">
        <f>CONCATENATE(B140," ",C140)</f>
        <v>95 Dokončovací konstrukce na pozemních stavbách</v>
      </c>
      <c r="D145" s="214"/>
      <c r="E145" s="215"/>
      <c r="F145" s="216"/>
      <c r="G145" s="217">
        <f>SUM(G140:G144)</f>
        <v>0</v>
      </c>
      <c r="O145" s="195">
        <v>4</v>
      </c>
      <c r="BA145" s="218">
        <f>SUM(BA140:BA144)</f>
        <v>0</v>
      </c>
      <c r="BB145" s="218">
        <f>SUM(BB140:BB144)</f>
        <v>0</v>
      </c>
      <c r="BC145" s="218">
        <f>SUM(BC140:BC144)</f>
        <v>0</v>
      </c>
      <c r="BD145" s="218">
        <f>SUM(BD140:BD144)</f>
        <v>0</v>
      </c>
      <c r="BE145" s="218">
        <f>SUM(BE140:BE144)</f>
        <v>0</v>
      </c>
    </row>
    <row r="146" spans="1:104" x14ac:dyDescent="0.2">
      <c r="A146" s="188" t="s">
        <v>72</v>
      </c>
      <c r="B146" s="189" t="s">
        <v>250</v>
      </c>
      <c r="C146" s="190" t="s">
        <v>251</v>
      </c>
      <c r="D146" s="191"/>
      <c r="E146" s="192"/>
      <c r="F146" s="192"/>
      <c r="G146" s="193"/>
      <c r="H146" s="194"/>
      <c r="I146" s="194"/>
      <c r="O146" s="195">
        <v>1</v>
      </c>
    </row>
    <row r="147" spans="1:104" x14ac:dyDescent="0.2">
      <c r="A147" s="196">
        <v>50</v>
      </c>
      <c r="B147" s="197" t="s">
        <v>252</v>
      </c>
      <c r="C147" s="198" t="s">
        <v>253</v>
      </c>
      <c r="D147" s="199" t="s">
        <v>222</v>
      </c>
      <c r="E147" s="200">
        <v>6.7900000000000002E-2</v>
      </c>
      <c r="F147" s="200">
        <v>0</v>
      </c>
      <c r="G147" s="201">
        <f>E147*F147</f>
        <v>0</v>
      </c>
      <c r="O147" s="195">
        <v>2</v>
      </c>
      <c r="AA147" s="167">
        <v>1</v>
      </c>
      <c r="AB147" s="167">
        <v>1</v>
      </c>
      <c r="AC147" s="167">
        <v>1</v>
      </c>
      <c r="AZ147" s="167">
        <v>1</v>
      </c>
      <c r="BA147" s="167">
        <f>IF(AZ147=1,G147,0)</f>
        <v>0</v>
      </c>
      <c r="BB147" s="167">
        <f>IF(AZ147=2,G147,0)</f>
        <v>0</v>
      </c>
      <c r="BC147" s="167">
        <f>IF(AZ147=3,G147,0)</f>
        <v>0</v>
      </c>
      <c r="BD147" s="167">
        <f>IF(AZ147=4,G147,0)</f>
        <v>0</v>
      </c>
      <c r="BE147" s="167">
        <f>IF(AZ147=5,G147,0)</f>
        <v>0</v>
      </c>
      <c r="CA147" s="202">
        <v>1</v>
      </c>
      <c r="CB147" s="202">
        <v>1</v>
      </c>
      <c r="CZ147" s="167">
        <v>0</v>
      </c>
    </row>
    <row r="148" spans="1:104" x14ac:dyDescent="0.2">
      <c r="A148" s="203"/>
      <c r="B148" s="205"/>
      <c r="C148" s="206" t="s">
        <v>254</v>
      </c>
      <c r="D148" s="207"/>
      <c r="E148" s="208">
        <v>6.7900000000000002E-2</v>
      </c>
      <c r="F148" s="209"/>
      <c r="G148" s="210"/>
      <c r="M148" s="204" t="s">
        <v>254</v>
      </c>
      <c r="O148" s="195"/>
    </row>
    <row r="149" spans="1:104" x14ac:dyDescent="0.2">
      <c r="A149" s="211"/>
      <c r="B149" s="212" t="s">
        <v>76</v>
      </c>
      <c r="C149" s="213" t="str">
        <f>CONCATENATE(B146," ",C146)</f>
        <v>96 Bourání konstrukcí</v>
      </c>
      <c r="D149" s="214"/>
      <c r="E149" s="215"/>
      <c r="F149" s="216"/>
      <c r="G149" s="217">
        <f>SUM(G146:G148)</f>
        <v>0</v>
      </c>
      <c r="O149" s="195">
        <v>4</v>
      </c>
      <c r="BA149" s="218">
        <f>SUM(BA146:BA148)</f>
        <v>0</v>
      </c>
      <c r="BB149" s="218">
        <f>SUM(BB146:BB148)</f>
        <v>0</v>
      </c>
      <c r="BC149" s="218">
        <f>SUM(BC146:BC148)</f>
        <v>0</v>
      </c>
      <c r="BD149" s="218">
        <f>SUM(BD146:BD148)</f>
        <v>0</v>
      </c>
      <c r="BE149" s="218">
        <f>SUM(BE146:BE148)</f>
        <v>0</v>
      </c>
    </row>
    <row r="150" spans="1:104" x14ac:dyDescent="0.2">
      <c r="A150" s="188" t="s">
        <v>72</v>
      </c>
      <c r="B150" s="189" t="s">
        <v>255</v>
      </c>
      <c r="C150" s="190" t="s">
        <v>256</v>
      </c>
      <c r="D150" s="191"/>
      <c r="E150" s="192"/>
      <c r="F150" s="192"/>
      <c r="G150" s="193"/>
      <c r="H150" s="194"/>
      <c r="I150" s="194"/>
      <c r="O150" s="195">
        <v>1</v>
      </c>
    </row>
    <row r="151" spans="1:104" x14ac:dyDescent="0.2">
      <c r="A151" s="196">
        <v>51</v>
      </c>
      <c r="B151" s="197" t="s">
        <v>257</v>
      </c>
      <c r="C151" s="198" t="s">
        <v>258</v>
      </c>
      <c r="D151" s="199" t="s">
        <v>171</v>
      </c>
      <c r="E151" s="200">
        <v>7.55</v>
      </c>
      <c r="F151" s="200">
        <v>0</v>
      </c>
      <c r="G151" s="201">
        <f>E151*F151</f>
        <v>0</v>
      </c>
      <c r="O151" s="195">
        <v>2</v>
      </c>
      <c r="AA151" s="167">
        <v>1</v>
      </c>
      <c r="AB151" s="167">
        <v>1</v>
      </c>
      <c r="AC151" s="167">
        <v>1</v>
      </c>
      <c r="AZ151" s="167">
        <v>1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202">
        <v>1</v>
      </c>
      <c r="CB151" s="202">
        <v>1</v>
      </c>
      <c r="CZ151" s="167">
        <v>0</v>
      </c>
    </row>
    <row r="152" spans="1:104" x14ac:dyDescent="0.2">
      <c r="A152" s="203"/>
      <c r="B152" s="205"/>
      <c r="C152" s="206" t="s">
        <v>259</v>
      </c>
      <c r="D152" s="207"/>
      <c r="E152" s="208">
        <v>7.55</v>
      </c>
      <c r="F152" s="209"/>
      <c r="G152" s="210"/>
      <c r="M152" s="204" t="s">
        <v>259</v>
      </c>
      <c r="O152" s="195"/>
    </row>
    <row r="153" spans="1:104" x14ac:dyDescent="0.2">
      <c r="A153" s="211"/>
      <c r="B153" s="212" t="s">
        <v>76</v>
      </c>
      <c r="C153" s="213" t="str">
        <f>CONCATENATE(B150," ",C150)</f>
        <v>97 Prorážení otvorů</v>
      </c>
      <c r="D153" s="214"/>
      <c r="E153" s="215"/>
      <c r="F153" s="216"/>
      <c r="G153" s="217">
        <f>SUM(G150:G152)</f>
        <v>0</v>
      </c>
      <c r="O153" s="195">
        <v>4</v>
      </c>
      <c r="BA153" s="218">
        <f>SUM(BA150:BA152)</f>
        <v>0</v>
      </c>
      <c r="BB153" s="218">
        <f>SUM(BB150:BB152)</f>
        <v>0</v>
      </c>
      <c r="BC153" s="218">
        <f>SUM(BC150:BC152)</f>
        <v>0</v>
      </c>
      <c r="BD153" s="218">
        <f>SUM(BD150:BD152)</f>
        <v>0</v>
      </c>
      <c r="BE153" s="218">
        <f>SUM(BE150:BE152)</f>
        <v>0</v>
      </c>
    </row>
    <row r="154" spans="1:104" x14ac:dyDescent="0.2">
      <c r="A154" s="188" t="s">
        <v>72</v>
      </c>
      <c r="B154" s="189" t="s">
        <v>260</v>
      </c>
      <c r="C154" s="190" t="s">
        <v>261</v>
      </c>
      <c r="D154" s="191"/>
      <c r="E154" s="192"/>
      <c r="F154" s="192"/>
      <c r="G154" s="193"/>
      <c r="H154" s="194"/>
      <c r="I154" s="194"/>
      <c r="O154" s="195">
        <v>1</v>
      </c>
    </row>
    <row r="155" spans="1:104" x14ac:dyDescent="0.2">
      <c r="A155" s="196">
        <v>52</v>
      </c>
      <c r="B155" s="197" t="s">
        <v>262</v>
      </c>
      <c r="C155" s="198" t="s">
        <v>263</v>
      </c>
      <c r="D155" s="199" t="s">
        <v>222</v>
      </c>
      <c r="E155" s="200">
        <v>30.6050337</v>
      </c>
      <c r="F155" s="200">
        <v>0</v>
      </c>
      <c r="G155" s="201">
        <f>E155*F155</f>
        <v>0</v>
      </c>
      <c r="O155" s="195">
        <v>2</v>
      </c>
      <c r="AA155" s="167">
        <v>7</v>
      </c>
      <c r="AB155" s="167">
        <v>1</v>
      </c>
      <c r="AC155" s="167">
        <v>2</v>
      </c>
      <c r="AZ155" s="167">
        <v>1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202">
        <v>7</v>
      </c>
      <c r="CB155" s="202">
        <v>1</v>
      </c>
      <c r="CZ155" s="167">
        <v>0</v>
      </c>
    </row>
    <row r="156" spans="1:104" x14ac:dyDescent="0.2">
      <c r="A156" s="211"/>
      <c r="B156" s="212" t="s">
        <v>76</v>
      </c>
      <c r="C156" s="213" t="str">
        <f>CONCATENATE(B154," ",C154)</f>
        <v>99 Staveništní přesun hmot</v>
      </c>
      <c r="D156" s="214"/>
      <c r="E156" s="215"/>
      <c r="F156" s="216"/>
      <c r="G156" s="217">
        <f>SUM(G154:G155)</f>
        <v>0</v>
      </c>
      <c r="O156" s="195">
        <v>4</v>
      </c>
      <c r="BA156" s="218">
        <f>SUM(BA154:BA155)</f>
        <v>0</v>
      </c>
      <c r="BB156" s="218">
        <f>SUM(BB154:BB155)</f>
        <v>0</v>
      </c>
      <c r="BC156" s="218">
        <f>SUM(BC154:BC155)</f>
        <v>0</v>
      </c>
      <c r="BD156" s="218">
        <f>SUM(BD154:BD155)</f>
        <v>0</v>
      </c>
      <c r="BE156" s="218">
        <f>SUM(BE154:BE155)</f>
        <v>0</v>
      </c>
    </row>
    <row r="157" spans="1:104" x14ac:dyDescent="0.2">
      <c r="A157" s="188" t="s">
        <v>72</v>
      </c>
      <c r="B157" s="189" t="s">
        <v>264</v>
      </c>
      <c r="C157" s="190" t="s">
        <v>265</v>
      </c>
      <c r="D157" s="191"/>
      <c r="E157" s="192"/>
      <c r="F157" s="192"/>
      <c r="G157" s="193"/>
      <c r="H157" s="194"/>
      <c r="I157" s="194"/>
      <c r="O157" s="195">
        <v>1</v>
      </c>
    </row>
    <row r="158" spans="1:104" ht="22.5" x14ac:dyDescent="0.2">
      <c r="A158" s="196">
        <v>53</v>
      </c>
      <c r="B158" s="197" t="s">
        <v>266</v>
      </c>
      <c r="C158" s="198" t="s">
        <v>267</v>
      </c>
      <c r="D158" s="199" t="s">
        <v>119</v>
      </c>
      <c r="E158" s="200">
        <v>20.170000000000002</v>
      </c>
      <c r="F158" s="200">
        <v>0</v>
      </c>
      <c r="G158" s="201">
        <f>E158*F158</f>
        <v>0</v>
      </c>
      <c r="O158" s="195">
        <v>2</v>
      </c>
      <c r="AA158" s="167">
        <v>1</v>
      </c>
      <c r="AB158" s="167">
        <v>7</v>
      </c>
      <c r="AC158" s="167">
        <v>7</v>
      </c>
      <c r="AZ158" s="167">
        <v>2</v>
      </c>
      <c r="BA158" s="167">
        <f>IF(AZ158=1,G158,0)</f>
        <v>0</v>
      </c>
      <c r="BB158" s="167">
        <f>IF(AZ158=2,G158,0)</f>
        <v>0</v>
      </c>
      <c r="BC158" s="167">
        <f>IF(AZ158=3,G158,0)</f>
        <v>0</v>
      </c>
      <c r="BD158" s="167">
        <f>IF(AZ158=4,G158,0)</f>
        <v>0</v>
      </c>
      <c r="BE158" s="167">
        <f>IF(AZ158=5,G158,0)</f>
        <v>0</v>
      </c>
      <c r="CA158" s="202">
        <v>1</v>
      </c>
      <c r="CB158" s="202">
        <v>7</v>
      </c>
      <c r="CZ158" s="167">
        <v>3.2299999999999998E-3</v>
      </c>
    </row>
    <row r="159" spans="1:104" x14ac:dyDescent="0.2">
      <c r="A159" s="203"/>
      <c r="B159" s="205"/>
      <c r="C159" s="206" t="s">
        <v>268</v>
      </c>
      <c r="D159" s="207"/>
      <c r="E159" s="208">
        <v>16.329999999999998</v>
      </c>
      <c r="F159" s="209"/>
      <c r="G159" s="210"/>
      <c r="M159" s="204" t="s">
        <v>268</v>
      </c>
      <c r="O159" s="195"/>
    </row>
    <row r="160" spans="1:104" x14ac:dyDescent="0.2">
      <c r="A160" s="203"/>
      <c r="B160" s="205"/>
      <c r="C160" s="206" t="s">
        <v>269</v>
      </c>
      <c r="D160" s="207"/>
      <c r="E160" s="208">
        <v>2.4900000000000002</v>
      </c>
      <c r="F160" s="209"/>
      <c r="G160" s="210"/>
      <c r="M160" s="204" t="s">
        <v>269</v>
      </c>
      <c r="O160" s="195"/>
    </row>
    <row r="161" spans="1:104" x14ac:dyDescent="0.2">
      <c r="A161" s="203"/>
      <c r="B161" s="205"/>
      <c r="C161" s="206" t="s">
        <v>270</v>
      </c>
      <c r="D161" s="207"/>
      <c r="E161" s="208">
        <v>1.35</v>
      </c>
      <c r="F161" s="209"/>
      <c r="G161" s="210"/>
      <c r="M161" s="204" t="s">
        <v>270</v>
      </c>
      <c r="O161" s="195"/>
    </row>
    <row r="162" spans="1:104" x14ac:dyDescent="0.2">
      <c r="A162" s="196">
        <v>54</v>
      </c>
      <c r="B162" s="197" t="s">
        <v>271</v>
      </c>
      <c r="C162" s="198" t="s">
        <v>272</v>
      </c>
      <c r="D162" s="199" t="s">
        <v>222</v>
      </c>
      <c r="E162" s="200">
        <v>6.5149100000000001E-2</v>
      </c>
      <c r="F162" s="200">
        <v>0</v>
      </c>
      <c r="G162" s="201">
        <f>E162*F162</f>
        <v>0</v>
      </c>
      <c r="O162" s="195">
        <v>2</v>
      </c>
      <c r="AA162" s="167">
        <v>7</v>
      </c>
      <c r="AB162" s="167">
        <v>1001</v>
      </c>
      <c r="AC162" s="167">
        <v>5</v>
      </c>
      <c r="AZ162" s="167">
        <v>2</v>
      </c>
      <c r="BA162" s="167">
        <f>IF(AZ162=1,G162,0)</f>
        <v>0</v>
      </c>
      <c r="BB162" s="167">
        <f>IF(AZ162=2,G162,0)</f>
        <v>0</v>
      </c>
      <c r="BC162" s="167">
        <f>IF(AZ162=3,G162,0)</f>
        <v>0</v>
      </c>
      <c r="BD162" s="167">
        <f>IF(AZ162=4,G162,0)</f>
        <v>0</v>
      </c>
      <c r="BE162" s="167">
        <f>IF(AZ162=5,G162,0)</f>
        <v>0</v>
      </c>
      <c r="CA162" s="202">
        <v>7</v>
      </c>
      <c r="CB162" s="202">
        <v>1001</v>
      </c>
      <c r="CZ162" s="167">
        <v>0</v>
      </c>
    </row>
    <row r="163" spans="1:104" x14ac:dyDescent="0.2">
      <c r="A163" s="211"/>
      <c r="B163" s="212" t="s">
        <v>76</v>
      </c>
      <c r="C163" s="213" t="str">
        <f>CONCATENATE(B157," ",C157)</f>
        <v>711 Izolace proti vodě</v>
      </c>
      <c r="D163" s="214"/>
      <c r="E163" s="215"/>
      <c r="F163" s="216"/>
      <c r="G163" s="217">
        <f>SUM(G157:G162)</f>
        <v>0</v>
      </c>
      <c r="O163" s="195">
        <v>4</v>
      </c>
      <c r="BA163" s="218">
        <f>SUM(BA157:BA162)</f>
        <v>0</v>
      </c>
      <c r="BB163" s="218">
        <f>SUM(BB157:BB162)</f>
        <v>0</v>
      </c>
      <c r="BC163" s="218">
        <f>SUM(BC157:BC162)</f>
        <v>0</v>
      </c>
      <c r="BD163" s="218">
        <f>SUM(BD157:BD162)</f>
        <v>0</v>
      </c>
      <c r="BE163" s="218">
        <f>SUM(BE157:BE162)</f>
        <v>0</v>
      </c>
    </row>
    <row r="164" spans="1:104" x14ac:dyDescent="0.2">
      <c r="A164" s="188" t="s">
        <v>72</v>
      </c>
      <c r="B164" s="189" t="s">
        <v>273</v>
      </c>
      <c r="C164" s="190" t="s">
        <v>274</v>
      </c>
      <c r="D164" s="191"/>
      <c r="E164" s="192"/>
      <c r="F164" s="192"/>
      <c r="G164" s="193"/>
      <c r="H164" s="194"/>
      <c r="I164" s="194"/>
      <c r="O164" s="195">
        <v>1</v>
      </c>
    </row>
    <row r="165" spans="1:104" ht="22.5" x14ac:dyDescent="0.2">
      <c r="A165" s="196">
        <v>55</v>
      </c>
      <c r="B165" s="197" t="s">
        <v>275</v>
      </c>
      <c r="C165" s="198" t="s">
        <v>276</v>
      </c>
      <c r="D165" s="199" t="s">
        <v>75</v>
      </c>
      <c r="E165" s="200">
        <v>1</v>
      </c>
      <c r="F165" s="200">
        <v>0</v>
      </c>
      <c r="G165" s="201">
        <f>E165*F165</f>
        <v>0</v>
      </c>
      <c r="O165" s="195">
        <v>2</v>
      </c>
      <c r="AA165" s="167">
        <v>12</v>
      </c>
      <c r="AB165" s="167">
        <v>0</v>
      </c>
      <c r="AC165" s="167">
        <v>10</v>
      </c>
      <c r="AZ165" s="167">
        <v>2</v>
      </c>
      <c r="BA165" s="167">
        <f>IF(AZ165=1,G165,0)</f>
        <v>0</v>
      </c>
      <c r="BB165" s="167">
        <f>IF(AZ165=2,G165,0)</f>
        <v>0</v>
      </c>
      <c r="BC165" s="167">
        <f>IF(AZ165=3,G165,0)</f>
        <v>0</v>
      </c>
      <c r="BD165" s="167">
        <f>IF(AZ165=4,G165,0)</f>
        <v>0</v>
      </c>
      <c r="BE165" s="167">
        <f>IF(AZ165=5,G165,0)</f>
        <v>0</v>
      </c>
      <c r="CA165" s="202">
        <v>12</v>
      </c>
      <c r="CB165" s="202">
        <v>0</v>
      </c>
      <c r="CZ165" s="167">
        <v>0</v>
      </c>
    </row>
    <row r="166" spans="1:104" x14ac:dyDescent="0.2">
      <c r="A166" s="203"/>
      <c r="B166" s="205"/>
      <c r="C166" s="206" t="s">
        <v>73</v>
      </c>
      <c r="D166" s="207"/>
      <c r="E166" s="208">
        <v>1</v>
      </c>
      <c r="F166" s="209"/>
      <c r="G166" s="210"/>
      <c r="M166" s="204">
        <v>1</v>
      </c>
      <c r="O166" s="195"/>
    </row>
    <row r="167" spans="1:104" ht="22.5" x14ac:dyDescent="0.2">
      <c r="A167" s="196">
        <v>56</v>
      </c>
      <c r="B167" s="197" t="s">
        <v>277</v>
      </c>
      <c r="C167" s="198" t="s">
        <v>278</v>
      </c>
      <c r="D167" s="199" t="s">
        <v>75</v>
      </c>
      <c r="E167" s="200">
        <v>1</v>
      </c>
      <c r="F167" s="200">
        <v>0</v>
      </c>
      <c r="G167" s="201">
        <f>E167*F167</f>
        <v>0</v>
      </c>
      <c r="O167" s="195">
        <v>2</v>
      </c>
      <c r="AA167" s="167">
        <v>12</v>
      </c>
      <c r="AB167" s="167">
        <v>0</v>
      </c>
      <c r="AC167" s="167">
        <v>171</v>
      </c>
      <c r="AZ167" s="167">
        <v>2</v>
      </c>
      <c r="BA167" s="167">
        <f>IF(AZ167=1,G167,0)</f>
        <v>0</v>
      </c>
      <c r="BB167" s="167">
        <f>IF(AZ167=2,G167,0)</f>
        <v>0</v>
      </c>
      <c r="BC167" s="167">
        <f>IF(AZ167=3,G167,0)</f>
        <v>0</v>
      </c>
      <c r="BD167" s="167">
        <f>IF(AZ167=4,G167,0)</f>
        <v>0</v>
      </c>
      <c r="BE167" s="167">
        <f>IF(AZ167=5,G167,0)</f>
        <v>0</v>
      </c>
      <c r="CA167" s="202">
        <v>12</v>
      </c>
      <c r="CB167" s="202">
        <v>0</v>
      </c>
      <c r="CZ167" s="167">
        <v>0</v>
      </c>
    </row>
    <row r="168" spans="1:104" x14ac:dyDescent="0.2">
      <c r="A168" s="203"/>
      <c r="B168" s="205"/>
      <c r="C168" s="206" t="s">
        <v>73</v>
      </c>
      <c r="D168" s="207"/>
      <c r="E168" s="208">
        <v>1</v>
      </c>
      <c r="F168" s="209"/>
      <c r="G168" s="210"/>
      <c r="M168" s="204">
        <v>1</v>
      </c>
      <c r="O168" s="195"/>
    </row>
    <row r="169" spans="1:104" ht="22.5" x14ac:dyDescent="0.2">
      <c r="A169" s="196">
        <v>57</v>
      </c>
      <c r="B169" s="197" t="s">
        <v>279</v>
      </c>
      <c r="C169" s="198" t="s">
        <v>280</v>
      </c>
      <c r="D169" s="199" t="s">
        <v>75</v>
      </c>
      <c r="E169" s="200">
        <v>1</v>
      </c>
      <c r="F169" s="200">
        <v>0</v>
      </c>
      <c r="G169" s="201">
        <f>E169*F169</f>
        <v>0</v>
      </c>
      <c r="O169" s="195">
        <v>2</v>
      </c>
      <c r="AA169" s="167">
        <v>12</v>
      </c>
      <c r="AB169" s="167">
        <v>0</v>
      </c>
      <c r="AC169" s="167">
        <v>172</v>
      </c>
      <c r="AZ169" s="167">
        <v>2</v>
      </c>
      <c r="BA169" s="167">
        <f>IF(AZ169=1,G169,0)</f>
        <v>0</v>
      </c>
      <c r="BB169" s="167">
        <f>IF(AZ169=2,G169,0)</f>
        <v>0</v>
      </c>
      <c r="BC169" s="167">
        <f>IF(AZ169=3,G169,0)</f>
        <v>0</v>
      </c>
      <c r="BD169" s="167">
        <f>IF(AZ169=4,G169,0)</f>
        <v>0</v>
      </c>
      <c r="BE169" s="167">
        <f>IF(AZ169=5,G169,0)</f>
        <v>0</v>
      </c>
      <c r="CA169" s="202">
        <v>12</v>
      </c>
      <c r="CB169" s="202">
        <v>0</v>
      </c>
      <c r="CZ169" s="167">
        <v>0</v>
      </c>
    </row>
    <row r="170" spans="1:104" x14ac:dyDescent="0.2">
      <c r="A170" s="203"/>
      <c r="B170" s="205"/>
      <c r="C170" s="206" t="s">
        <v>73</v>
      </c>
      <c r="D170" s="207"/>
      <c r="E170" s="208">
        <v>1</v>
      </c>
      <c r="F170" s="209"/>
      <c r="G170" s="210"/>
      <c r="M170" s="204">
        <v>1</v>
      </c>
      <c r="O170" s="195"/>
    </row>
    <row r="171" spans="1:104" ht="22.5" x14ac:dyDescent="0.2">
      <c r="A171" s="196">
        <v>58</v>
      </c>
      <c r="B171" s="197" t="s">
        <v>281</v>
      </c>
      <c r="C171" s="198" t="s">
        <v>282</v>
      </c>
      <c r="D171" s="199" t="s">
        <v>75</v>
      </c>
      <c r="E171" s="200">
        <v>1</v>
      </c>
      <c r="F171" s="200">
        <v>0</v>
      </c>
      <c r="G171" s="201">
        <f>E171*F171</f>
        <v>0</v>
      </c>
      <c r="O171" s="195">
        <v>2</v>
      </c>
      <c r="AA171" s="167">
        <v>12</v>
      </c>
      <c r="AB171" s="167">
        <v>0</v>
      </c>
      <c r="AC171" s="167">
        <v>173</v>
      </c>
      <c r="AZ171" s="167">
        <v>2</v>
      </c>
      <c r="BA171" s="167">
        <f>IF(AZ171=1,G171,0)</f>
        <v>0</v>
      </c>
      <c r="BB171" s="167">
        <f>IF(AZ171=2,G171,0)</f>
        <v>0</v>
      </c>
      <c r="BC171" s="167">
        <f>IF(AZ171=3,G171,0)</f>
        <v>0</v>
      </c>
      <c r="BD171" s="167">
        <f>IF(AZ171=4,G171,0)</f>
        <v>0</v>
      </c>
      <c r="BE171" s="167">
        <f>IF(AZ171=5,G171,0)</f>
        <v>0</v>
      </c>
      <c r="CA171" s="202">
        <v>12</v>
      </c>
      <c r="CB171" s="202">
        <v>0</v>
      </c>
      <c r="CZ171" s="167">
        <v>6.3500000000000001E-2</v>
      </c>
    </row>
    <row r="172" spans="1:104" x14ac:dyDescent="0.2">
      <c r="A172" s="203"/>
      <c r="B172" s="205"/>
      <c r="C172" s="206" t="s">
        <v>73</v>
      </c>
      <c r="D172" s="207"/>
      <c r="E172" s="208">
        <v>1</v>
      </c>
      <c r="F172" s="209"/>
      <c r="G172" s="210"/>
      <c r="M172" s="204">
        <v>1</v>
      </c>
      <c r="O172" s="195"/>
    </row>
    <row r="173" spans="1:104" x14ac:dyDescent="0.2">
      <c r="A173" s="196">
        <v>59</v>
      </c>
      <c r="B173" s="197" t="s">
        <v>283</v>
      </c>
      <c r="C173" s="198" t="s">
        <v>284</v>
      </c>
      <c r="D173" s="199" t="s">
        <v>75</v>
      </c>
      <c r="E173" s="200">
        <v>1</v>
      </c>
      <c r="F173" s="200">
        <v>0</v>
      </c>
      <c r="G173" s="201">
        <f>E173*F173</f>
        <v>0</v>
      </c>
      <c r="O173" s="195">
        <v>2</v>
      </c>
      <c r="AA173" s="167">
        <v>12</v>
      </c>
      <c r="AB173" s="167">
        <v>0</v>
      </c>
      <c r="AC173" s="167">
        <v>174</v>
      </c>
      <c r="AZ173" s="167">
        <v>2</v>
      </c>
      <c r="BA173" s="167">
        <f>IF(AZ173=1,G173,0)</f>
        <v>0</v>
      </c>
      <c r="BB173" s="167">
        <f>IF(AZ173=2,G173,0)</f>
        <v>0</v>
      </c>
      <c r="BC173" s="167">
        <f>IF(AZ173=3,G173,0)</f>
        <v>0</v>
      </c>
      <c r="BD173" s="167">
        <f>IF(AZ173=4,G173,0)</f>
        <v>0</v>
      </c>
      <c r="BE173" s="167">
        <f>IF(AZ173=5,G173,0)</f>
        <v>0</v>
      </c>
      <c r="CA173" s="202">
        <v>12</v>
      </c>
      <c r="CB173" s="202">
        <v>0</v>
      </c>
      <c r="CZ173" s="167">
        <v>9.3380000000000005E-2</v>
      </c>
    </row>
    <row r="174" spans="1:104" x14ac:dyDescent="0.2">
      <c r="A174" s="203"/>
      <c r="B174" s="205"/>
      <c r="C174" s="206" t="s">
        <v>73</v>
      </c>
      <c r="D174" s="207"/>
      <c r="E174" s="208">
        <v>1</v>
      </c>
      <c r="F174" s="209"/>
      <c r="G174" s="210"/>
      <c r="M174" s="204">
        <v>1</v>
      </c>
      <c r="O174" s="195"/>
    </row>
    <row r="175" spans="1:104" x14ac:dyDescent="0.2">
      <c r="A175" s="196">
        <v>60</v>
      </c>
      <c r="B175" s="197" t="s">
        <v>285</v>
      </c>
      <c r="C175" s="198" t="s">
        <v>286</v>
      </c>
      <c r="D175" s="199" t="s">
        <v>75</v>
      </c>
      <c r="E175" s="200">
        <v>1</v>
      </c>
      <c r="F175" s="200">
        <v>0</v>
      </c>
      <c r="G175" s="201">
        <f>E175*F175</f>
        <v>0</v>
      </c>
      <c r="O175" s="195">
        <v>2</v>
      </c>
      <c r="AA175" s="167">
        <v>12</v>
      </c>
      <c r="AB175" s="167">
        <v>0</v>
      </c>
      <c r="AC175" s="167">
        <v>9</v>
      </c>
      <c r="AZ175" s="167">
        <v>2</v>
      </c>
      <c r="BA175" s="167">
        <f>IF(AZ175=1,G175,0)</f>
        <v>0</v>
      </c>
      <c r="BB175" s="167">
        <f>IF(AZ175=2,G175,0)</f>
        <v>0</v>
      </c>
      <c r="BC175" s="167">
        <f>IF(AZ175=3,G175,0)</f>
        <v>0</v>
      </c>
      <c r="BD175" s="167">
        <f>IF(AZ175=4,G175,0)</f>
        <v>0</v>
      </c>
      <c r="BE175" s="167">
        <f>IF(AZ175=5,G175,0)</f>
        <v>0</v>
      </c>
      <c r="CA175" s="202">
        <v>12</v>
      </c>
      <c r="CB175" s="202">
        <v>0</v>
      </c>
      <c r="CZ175" s="167">
        <v>9.2999999999999999E-2</v>
      </c>
    </row>
    <row r="176" spans="1:104" x14ac:dyDescent="0.2">
      <c r="A176" s="203"/>
      <c r="B176" s="205"/>
      <c r="C176" s="206" t="s">
        <v>73</v>
      </c>
      <c r="D176" s="207"/>
      <c r="E176" s="208">
        <v>1</v>
      </c>
      <c r="F176" s="209"/>
      <c r="G176" s="210"/>
      <c r="M176" s="204">
        <v>1</v>
      </c>
      <c r="O176" s="195"/>
    </row>
    <row r="177" spans="1:104" x14ac:dyDescent="0.2">
      <c r="A177" s="196">
        <v>61</v>
      </c>
      <c r="B177" s="197" t="s">
        <v>287</v>
      </c>
      <c r="C177" s="198" t="s">
        <v>288</v>
      </c>
      <c r="D177" s="199" t="s">
        <v>222</v>
      </c>
      <c r="E177" s="200">
        <v>0.24987999999999999</v>
      </c>
      <c r="F177" s="200">
        <v>0</v>
      </c>
      <c r="G177" s="201">
        <f>E177*F177</f>
        <v>0</v>
      </c>
      <c r="O177" s="195">
        <v>2</v>
      </c>
      <c r="AA177" s="167">
        <v>7</v>
      </c>
      <c r="AB177" s="167">
        <v>1001</v>
      </c>
      <c r="AC177" s="167">
        <v>5</v>
      </c>
      <c r="AZ177" s="167">
        <v>2</v>
      </c>
      <c r="BA177" s="167">
        <f>IF(AZ177=1,G177,0)</f>
        <v>0</v>
      </c>
      <c r="BB177" s="167">
        <f>IF(AZ177=2,G177,0)</f>
        <v>0</v>
      </c>
      <c r="BC177" s="167">
        <f>IF(AZ177=3,G177,0)</f>
        <v>0</v>
      </c>
      <c r="BD177" s="167">
        <f>IF(AZ177=4,G177,0)</f>
        <v>0</v>
      </c>
      <c r="BE177" s="167">
        <f>IF(AZ177=5,G177,0)</f>
        <v>0</v>
      </c>
      <c r="CA177" s="202">
        <v>7</v>
      </c>
      <c r="CB177" s="202">
        <v>1001</v>
      </c>
      <c r="CZ177" s="167">
        <v>0</v>
      </c>
    </row>
    <row r="178" spans="1:104" x14ac:dyDescent="0.2">
      <c r="A178" s="211"/>
      <c r="B178" s="212" t="s">
        <v>76</v>
      </c>
      <c r="C178" s="213" t="str">
        <f>CONCATENATE(B164," ",C164)</f>
        <v>767 Konstrukce zámečnické</v>
      </c>
      <c r="D178" s="214"/>
      <c r="E178" s="215"/>
      <c r="F178" s="216"/>
      <c r="G178" s="217">
        <f>SUM(G164:G177)</f>
        <v>0</v>
      </c>
      <c r="O178" s="195">
        <v>4</v>
      </c>
      <c r="BA178" s="218">
        <f>SUM(BA164:BA177)</f>
        <v>0</v>
      </c>
      <c r="BB178" s="218">
        <f>SUM(BB164:BB177)</f>
        <v>0</v>
      </c>
      <c r="BC178" s="218">
        <f>SUM(BC164:BC177)</f>
        <v>0</v>
      </c>
      <c r="BD178" s="218">
        <f>SUM(BD164:BD177)</f>
        <v>0</v>
      </c>
      <c r="BE178" s="218">
        <f>SUM(BE164:BE177)</f>
        <v>0</v>
      </c>
    </row>
    <row r="179" spans="1:104" x14ac:dyDescent="0.2">
      <c r="A179" s="188" t="s">
        <v>72</v>
      </c>
      <c r="B179" s="189" t="s">
        <v>289</v>
      </c>
      <c r="C179" s="190" t="s">
        <v>290</v>
      </c>
      <c r="D179" s="191"/>
      <c r="E179" s="192"/>
      <c r="F179" s="192"/>
      <c r="G179" s="193"/>
      <c r="H179" s="194"/>
      <c r="I179" s="194"/>
      <c r="O179" s="195">
        <v>1</v>
      </c>
    </row>
    <row r="180" spans="1:104" ht="22.5" x14ac:dyDescent="0.2">
      <c r="A180" s="196">
        <v>62</v>
      </c>
      <c r="B180" s="197" t="s">
        <v>291</v>
      </c>
      <c r="C180" s="198" t="s">
        <v>292</v>
      </c>
      <c r="D180" s="199" t="s">
        <v>119</v>
      </c>
      <c r="E180" s="200">
        <v>36.119999999999997</v>
      </c>
      <c r="F180" s="200">
        <v>0</v>
      </c>
      <c r="G180" s="201">
        <f>E180*F180</f>
        <v>0</v>
      </c>
      <c r="O180" s="195">
        <v>2</v>
      </c>
      <c r="AA180" s="167">
        <v>1</v>
      </c>
      <c r="AB180" s="167">
        <v>7</v>
      </c>
      <c r="AC180" s="167">
        <v>7</v>
      </c>
      <c r="AZ180" s="167">
        <v>2</v>
      </c>
      <c r="BA180" s="167">
        <f>IF(AZ180=1,G180,0)</f>
        <v>0</v>
      </c>
      <c r="BB180" s="167">
        <f>IF(AZ180=2,G180,0)</f>
        <v>0</v>
      </c>
      <c r="BC180" s="167">
        <f>IF(AZ180=3,G180,0)</f>
        <v>0</v>
      </c>
      <c r="BD180" s="167">
        <f>IF(AZ180=4,G180,0)</f>
        <v>0</v>
      </c>
      <c r="BE180" s="167">
        <f>IF(AZ180=5,G180,0)</f>
        <v>0</v>
      </c>
      <c r="CA180" s="202">
        <v>1</v>
      </c>
      <c r="CB180" s="202">
        <v>7</v>
      </c>
      <c r="CZ180" s="167">
        <v>4.6999999999999999E-4</v>
      </c>
    </row>
    <row r="181" spans="1:104" x14ac:dyDescent="0.2">
      <c r="A181" s="203"/>
      <c r="B181" s="205"/>
      <c r="C181" s="206" t="s">
        <v>293</v>
      </c>
      <c r="D181" s="207"/>
      <c r="E181" s="208">
        <v>39.200000000000003</v>
      </c>
      <c r="F181" s="209"/>
      <c r="G181" s="210"/>
      <c r="M181" s="204" t="s">
        <v>293</v>
      </c>
      <c r="O181" s="195"/>
    </row>
    <row r="182" spans="1:104" x14ac:dyDescent="0.2">
      <c r="A182" s="203"/>
      <c r="B182" s="205"/>
      <c r="C182" s="206" t="s">
        <v>294</v>
      </c>
      <c r="D182" s="207"/>
      <c r="E182" s="208">
        <v>-3.08</v>
      </c>
      <c r="F182" s="209"/>
      <c r="G182" s="210"/>
      <c r="M182" s="204" t="s">
        <v>294</v>
      </c>
      <c r="O182" s="195"/>
    </row>
    <row r="183" spans="1:104" x14ac:dyDescent="0.2">
      <c r="A183" s="211"/>
      <c r="B183" s="212" t="s">
        <v>76</v>
      </c>
      <c r="C183" s="213" t="str">
        <f>CONCATENATE(B179," ",C179)</f>
        <v>783 Nátěry</v>
      </c>
      <c r="D183" s="214"/>
      <c r="E183" s="215"/>
      <c r="F183" s="216"/>
      <c r="G183" s="217">
        <f>SUM(G179:G182)</f>
        <v>0</v>
      </c>
      <c r="O183" s="195">
        <v>4</v>
      </c>
      <c r="BA183" s="218">
        <f>SUM(BA179:BA182)</f>
        <v>0</v>
      </c>
      <c r="BB183" s="218">
        <f>SUM(BB179:BB182)</f>
        <v>0</v>
      </c>
      <c r="BC183" s="218">
        <f>SUM(BC179:BC182)</f>
        <v>0</v>
      </c>
      <c r="BD183" s="218">
        <f>SUM(BD179:BD182)</f>
        <v>0</v>
      </c>
      <c r="BE183" s="218">
        <f>SUM(BE179:BE182)</f>
        <v>0</v>
      </c>
    </row>
    <row r="184" spans="1:104" x14ac:dyDescent="0.2">
      <c r="A184" s="188" t="s">
        <v>72</v>
      </c>
      <c r="B184" s="189" t="s">
        <v>295</v>
      </c>
      <c r="C184" s="190" t="s">
        <v>296</v>
      </c>
      <c r="D184" s="191"/>
      <c r="E184" s="192"/>
      <c r="F184" s="192"/>
      <c r="G184" s="193"/>
      <c r="H184" s="194"/>
      <c r="I184" s="194"/>
      <c r="O184" s="195">
        <v>1</v>
      </c>
    </row>
    <row r="185" spans="1:104" x14ac:dyDescent="0.2">
      <c r="A185" s="196">
        <v>63</v>
      </c>
      <c r="B185" s="197" t="s">
        <v>297</v>
      </c>
      <c r="C185" s="198" t="s">
        <v>298</v>
      </c>
      <c r="D185" s="199" t="s">
        <v>119</v>
      </c>
      <c r="E185" s="200">
        <v>55.726300000000002</v>
      </c>
      <c r="F185" s="200">
        <v>0</v>
      </c>
      <c r="G185" s="201">
        <f>E185*F185</f>
        <v>0</v>
      </c>
      <c r="O185" s="195">
        <v>2</v>
      </c>
      <c r="AA185" s="167">
        <v>1</v>
      </c>
      <c r="AB185" s="167">
        <v>7</v>
      </c>
      <c r="AC185" s="167">
        <v>7</v>
      </c>
      <c r="AZ185" s="167">
        <v>2</v>
      </c>
      <c r="BA185" s="167">
        <f>IF(AZ185=1,G185,0)</f>
        <v>0</v>
      </c>
      <c r="BB185" s="167">
        <f>IF(AZ185=2,G185,0)</f>
        <v>0</v>
      </c>
      <c r="BC185" s="167">
        <f>IF(AZ185=3,G185,0)</f>
        <v>0</v>
      </c>
      <c r="BD185" s="167">
        <f>IF(AZ185=4,G185,0)</f>
        <v>0</v>
      </c>
      <c r="BE185" s="167">
        <f>IF(AZ185=5,G185,0)</f>
        <v>0</v>
      </c>
      <c r="CA185" s="202">
        <v>1</v>
      </c>
      <c r="CB185" s="202">
        <v>7</v>
      </c>
      <c r="CZ185" s="167">
        <v>4.0999999999999999E-4</v>
      </c>
    </row>
    <row r="186" spans="1:104" x14ac:dyDescent="0.2">
      <c r="A186" s="203"/>
      <c r="B186" s="205"/>
      <c r="C186" s="206" t="s">
        <v>151</v>
      </c>
      <c r="D186" s="207"/>
      <c r="E186" s="208">
        <v>29.43</v>
      </c>
      <c r="F186" s="209"/>
      <c r="G186" s="210"/>
      <c r="M186" s="204" t="s">
        <v>151</v>
      </c>
      <c r="O186" s="195"/>
    </row>
    <row r="187" spans="1:104" x14ac:dyDescent="0.2">
      <c r="A187" s="203"/>
      <c r="B187" s="205"/>
      <c r="C187" s="206" t="s">
        <v>186</v>
      </c>
      <c r="D187" s="207"/>
      <c r="E187" s="208">
        <v>18.260000000000002</v>
      </c>
      <c r="F187" s="209"/>
      <c r="G187" s="210"/>
      <c r="M187" s="204" t="s">
        <v>186</v>
      </c>
      <c r="O187" s="195"/>
    </row>
    <row r="188" spans="1:104" x14ac:dyDescent="0.2">
      <c r="A188" s="203"/>
      <c r="B188" s="205"/>
      <c r="C188" s="206" t="s">
        <v>187</v>
      </c>
      <c r="D188" s="207"/>
      <c r="E188" s="208">
        <v>1.5</v>
      </c>
      <c r="F188" s="209"/>
      <c r="G188" s="210"/>
      <c r="M188" s="204" t="s">
        <v>187</v>
      </c>
      <c r="O188" s="195"/>
    </row>
    <row r="189" spans="1:104" x14ac:dyDescent="0.2">
      <c r="A189" s="203"/>
      <c r="B189" s="205"/>
      <c r="C189" s="206" t="s">
        <v>154</v>
      </c>
      <c r="D189" s="207"/>
      <c r="E189" s="208">
        <v>6.5362999999999998</v>
      </c>
      <c r="F189" s="209"/>
      <c r="G189" s="210"/>
      <c r="M189" s="204" t="s">
        <v>154</v>
      </c>
      <c r="O189" s="195"/>
    </row>
    <row r="190" spans="1:104" x14ac:dyDescent="0.2">
      <c r="A190" s="211"/>
      <c r="B190" s="212" t="s">
        <v>76</v>
      </c>
      <c r="C190" s="213" t="str">
        <f>CONCATENATE(B184," ",C184)</f>
        <v>784 Malby</v>
      </c>
      <c r="D190" s="214"/>
      <c r="E190" s="215"/>
      <c r="F190" s="216"/>
      <c r="G190" s="217">
        <f>SUM(G184:G189)</f>
        <v>0</v>
      </c>
      <c r="O190" s="195">
        <v>4</v>
      </c>
      <c r="BA190" s="218">
        <f>SUM(BA184:BA189)</f>
        <v>0</v>
      </c>
      <c r="BB190" s="218">
        <f>SUM(BB184:BB189)</f>
        <v>0</v>
      </c>
      <c r="BC190" s="218">
        <f>SUM(BC184:BC189)</f>
        <v>0</v>
      </c>
      <c r="BD190" s="218">
        <f>SUM(BD184:BD189)</f>
        <v>0</v>
      </c>
      <c r="BE190" s="218">
        <f>SUM(BE184:BE189)</f>
        <v>0</v>
      </c>
    </row>
    <row r="191" spans="1:104" x14ac:dyDescent="0.2">
      <c r="A191" s="188" t="s">
        <v>72</v>
      </c>
      <c r="B191" s="189" t="s">
        <v>299</v>
      </c>
      <c r="C191" s="190" t="s">
        <v>300</v>
      </c>
      <c r="D191" s="191"/>
      <c r="E191" s="192"/>
      <c r="F191" s="192"/>
      <c r="G191" s="193"/>
      <c r="H191" s="194"/>
      <c r="I191" s="194"/>
      <c r="O191" s="195">
        <v>1</v>
      </c>
    </row>
    <row r="192" spans="1:104" x14ac:dyDescent="0.2">
      <c r="A192" s="196">
        <v>64</v>
      </c>
      <c r="B192" s="197" t="s">
        <v>301</v>
      </c>
      <c r="C192" s="198" t="s">
        <v>302</v>
      </c>
      <c r="D192" s="199" t="s">
        <v>222</v>
      </c>
      <c r="E192" s="200">
        <v>6.7949999999999997E-2</v>
      </c>
      <c r="F192" s="200">
        <v>0</v>
      </c>
      <c r="G192" s="201">
        <f>E192*F192</f>
        <v>0</v>
      </c>
      <c r="O192" s="195">
        <v>2</v>
      </c>
      <c r="AA192" s="167">
        <v>8</v>
      </c>
      <c r="AB192" s="167">
        <v>1</v>
      </c>
      <c r="AC192" s="167">
        <v>3</v>
      </c>
      <c r="AZ192" s="167">
        <v>1</v>
      </c>
      <c r="BA192" s="167">
        <f>IF(AZ192=1,G192,0)</f>
        <v>0</v>
      </c>
      <c r="BB192" s="167">
        <f>IF(AZ192=2,G192,0)</f>
        <v>0</v>
      </c>
      <c r="BC192" s="167">
        <f>IF(AZ192=3,G192,0)</f>
        <v>0</v>
      </c>
      <c r="BD192" s="167">
        <f>IF(AZ192=4,G192,0)</f>
        <v>0</v>
      </c>
      <c r="BE192" s="167">
        <f>IF(AZ192=5,G192,0)</f>
        <v>0</v>
      </c>
      <c r="CA192" s="202">
        <v>8</v>
      </c>
      <c r="CB192" s="202">
        <v>1</v>
      </c>
      <c r="CZ192" s="167">
        <v>0</v>
      </c>
    </row>
    <row r="193" spans="1:104" x14ac:dyDescent="0.2">
      <c r="A193" s="196">
        <v>65</v>
      </c>
      <c r="B193" s="197" t="s">
        <v>303</v>
      </c>
      <c r="C193" s="198" t="s">
        <v>304</v>
      </c>
      <c r="D193" s="199" t="s">
        <v>222</v>
      </c>
      <c r="E193" s="200">
        <v>1.29105</v>
      </c>
      <c r="F193" s="200">
        <v>0</v>
      </c>
      <c r="G193" s="201">
        <f>E193*F193</f>
        <v>0</v>
      </c>
      <c r="O193" s="195">
        <v>2</v>
      </c>
      <c r="AA193" s="167">
        <v>8</v>
      </c>
      <c r="AB193" s="167">
        <v>1</v>
      </c>
      <c r="AC193" s="167">
        <v>3</v>
      </c>
      <c r="AZ193" s="167">
        <v>1</v>
      </c>
      <c r="BA193" s="167">
        <f>IF(AZ193=1,G193,0)</f>
        <v>0</v>
      </c>
      <c r="BB193" s="167">
        <f>IF(AZ193=2,G193,0)</f>
        <v>0</v>
      </c>
      <c r="BC193" s="167">
        <f>IF(AZ193=3,G193,0)</f>
        <v>0</v>
      </c>
      <c r="BD193" s="167">
        <f>IF(AZ193=4,G193,0)</f>
        <v>0</v>
      </c>
      <c r="BE193" s="167">
        <f>IF(AZ193=5,G193,0)</f>
        <v>0</v>
      </c>
      <c r="CA193" s="202">
        <v>8</v>
      </c>
      <c r="CB193" s="202">
        <v>1</v>
      </c>
      <c r="CZ193" s="167">
        <v>0</v>
      </c>
    </row>
    <row r="194" spans="1:104" x14ac:dyDescent="0.2">
      <c r="A194" s="196">
        <v>66</v>
      </c>
      <c r="B194" s="197" t="s">
        <v>305</v>
      </c>
      <c r="C194" s="198" t="s">
        <v>306</v>
      </c>
      <c r="D194" s="199" t="s">
        <v>222</v>
      </c>
      <c r="E194" s="200">
        <v>6.7949999999999997E-2</v>
      </c>
      <c r="F194" s="200">
        <v>0</v>
      </c>
      <c r="G194" s="201">
        <f>E194*F194</f>
        <v>0</v>
      </c>
      <c r="O194" s="195">
        <v>2</v>
      </c>
      <c r="AA194" s="167">
        <v>8</v>
      </c>
      <c r="AB194" s="167">
        <v>0</v>
      </c>
      <c r="AC194" s="167">
        <v>3</v>
      </c>
      <c r="AZ194" s="167">
        <v>1</v>
      </c>
      <c r="BA194" s="167">
        <f>IF(AZ194=1,G194,0)</f>
        <v>0</v>
      </c>
      <c r="BB194" s="167">
        <f>IF(AZ194=2,G194,0)</f>
        <v>0</v>
      </c>
      <c r="BC194" s="167">
        <f>IF(AZ194=3,G194,0)</f>
        <v>0</v>
      </c>
      <c r="BD194" s="167">
        <f>IF(AZ194=4,G194,0)</f>
        <v>0</v>
      </c>
      <c r="BE194" s="167">
        <f>IF(AZ194=5,G194,0)</f>
        <v>0</v>
      </c>
      <c r="CA194" s="202">
        <v>8</v>
      </c>
      <c r="CB194" s="202">
        <v>0</v>
      </c>
      <c r="CZ194" s="167">
        <v>0</v>
      </c>
    </row>
    <row r="195" spans="1:104" x14ac:dyDescent="0.2">
      <c r="A195" s="196">
        <v>67</v>
      </c>
      <c r="B195" s="197" t="s">
        <v>307</v>
      </c>
      <c r="C195" s="198" t="s">
        <v>308</v>
      </c>
      <c r="D195" s="199" t="s">
        <v>222</v>
      </c>
      <c r="E195" s="200">
        <v>6.7949999999999997E-2</v>
      </c>
      <c r="F195" s="200">
        <v>0</v>
      </c>
      <c r="G195" s="201">
        <f>E195*F195</f>
        <v>0</v>
      </c>
      <c r="O195" s="195">
        <v>2</v>
      </c>
      <c r="AA195" s="167">
        <v>8</v>
      </c>
      <c r="AB195" s="167">
        <v>0</v>
      </c>
      <c r="AC195" s="167">
        <v>3</v>
      </c>
      <c r="AZ195" s="167">
        <v>1</v>
      </c>
      <c r="BA195" s="167">
        <f>IF(AZ195=1,G195,0)</f>
        <v>0</v>
      </c>
      <c r="BB195" s="167">
        <f>IF(AZ195=2,G195,0)</f>
        <v>0</v>
      </c>
      <c r="BC195" s="167">
        <f>IF(AZ195=3,G195,0)</f>
        <v>0</v>
      </c>
      <c r="BD195" s="167">
        <f>IF(AZ195=4,G195,0)</f>
        <v>0</v>
      </c>
      <c r="BE195" s="167">
        <f>IF(AZ195=5,G195,0)</f>
        <v>0</v>
      </c>
      <c r="CA195" s="202">
        <v>8</v>
      </c>
      <c r="CB195" s="202">
        <v>0</v>
      </c>
      <c r="CZ195" s="167">
        <v>0</v>
      </c>
    </row>
    <row r="196" spans="1:104" x14ac:dyDescent="0.2">
      <c r="A196" s="211"/>
      <c r="B196" s="212" t="s">
        <v>76</v>
      </c>
      <c r="C196" s="213" t="str">
        <f>CONCATENATE(B191," ",C191)</f>
        <v>D96 Přesuny suti a vybouraných hmot</v>
      </c>
      <c r="D196" s="214"/>
      <c r="E196" s="215"/>
      <c r="F196" s="216"/>
      <c r="G196" s="217">
        <f>SUM(G191:G195)</f>
        <v>0</v>
      </c>
      <c r="O196" s="195">
        <v>4</v>
      </c>
      <c r="BA196" s="218">
        <f>SUM(BA191:BA195)</f>
        <v>0</v>
      </c>
      <c r="BB196" s="218">
        <f>SUM(BB191:BB195)</f>
        <v>0</v>
      </c>
      <c r="BC196" s="218">
        <f>SUM(BC191:BC195)</f>
        <v>0</v>
      </c>
      <c r="BD196" s="218">
        <f>SUM(BD191:BD195)</f>
        <v>0</v>
      </c>
      <c r="BE196" s="218">
        <f>SUM(BE191:BE195)</f>
        <v>0</v>
      </c>
    </row>
    <row r="197" spans="1:104" x14ac:dyDescent="0.2">
      <c r="E197" s="167"/>
    </row>
    <row r="198" spans="1:104" x14ac:dyDescent="0.2">
      <c r="E198" s="167"/>
    </row>
    <row r="199" spans="1:104" x14ac:dyDescent="0.2">
      <c r="E199" s="167"/>
    </row>
    <row r="200" spans="1:104" x14ac:dyDescent="0.2">
      <c r="E200" s="167"/>
    </row>
    <row r="201" spans="1:104" x14ac:dyDescent="0.2">
      <c r="E201" s="167"/>
    </row>
    <row r="202" spans="1:104" x14ac:dyDescent="0.2">
      <c r="E202" s="167"/>
    </row>
    <row r="203" spans="1:104" x14ac:dyDescent="0.2">
      <c r="E203" s="167"/>
    </row>
    <row r="204" spans="1:104" x14ac:dyDescent="0.2">
      <c r="E204" s="167"/>
    </row>
    <row r="205" spans="1:104" x14ac:dyDescent="0.2">
      <c r="E205" s="167"/>
    </row>
    <row r="206" spans="1:104" x14ac:dyDescent="0.2">
      <c r="E206" s="167"/>
    </row>
    <row r="207" spans="1:104" x14ac:dyDescent="0.2">
      <c r="E207" s="167"/>
    </row>
    <row r="208" spans="1:104" x14ac:dyDescent="0.2">
      <c r="E208" s="167"/>
    </row>
    <row r="209" spans="1:7" x14ac:dyDescent="0.2">
      <c r="E209" s="167"/>
    </row>
    <row r="210" spans="1:7" x14ac:dyDescent="0.2">
      <c r="E210" s="167"/>
    </row>
    <row r="211" spans="1:7" x14ac:dyDescent="0.2">
      <c r="E211" s="167"/>
    </row>
    <row r="212" spans="1:7" x14ac:dyDescent="0.2">
      <c r="E212" s="167"/>
    </row>
    <row r="213" spans="1:7" x14ac:dyDescent="0.2">
      <c r="E213" s="167"/>
    </row>
    <row r="214" spans="1:7" x14ac:dyDescent="0.2">
      <c r="E214" s="167"/>
    </row>
    <row r="215" spans="1:7" x14ac:dyDescent="0.2">
      <c r="E215" s="167"/>
    </row>
    <row r="216" spans="1:7" x14ac:dyDescent="0.2">
      <c r="E216" s="167"/>
    </row>
    <row r="217" spans="1:7" x14ac:dyDescent="0.2">
      <c r="E217" s="167"/>
    </row>
    <row r="218" spans="1:7" x14ac:dyDescent="0.2">
      <c r="E218" s="167"/>
    </row>
    <row r="219" spans="1:7" x14ac:dyDescent="0.2">
      <c r="E219" s="167"/>
    </row>
    <row r="220" spans="1:7" x14ac:dyDescent="0.2">
      <c r="A220" s="219"/>
      <c r="B220" s="219"/>
      <c r="C220" s="219"/>
      <c r="D220" s="219"/>
      <c r="E220" s="219"/>
      <c r="F220" s="219"/>
      <c r="G220" s="219"/>
    </row>
    <row r="221" spans="1:7" x14ac:dyDescent="0.2">
      <c r="A221" s="219"/>
      <c r="B221" s="219"/>
      <c r="C221" s="219"/>
      <c r="D221" s="219"/>
      <c r="E221" s="219"/>
      <c r="F221" s="219"/>
      <c r="G221" s="219"/>
    </row>
    <row r="222" spans="1:7" x14ac:dyDescent="0.2">
      <c r="A222" s="219"/>
      <c r="B222" s="219"/>
      <c r="C222" s="219"/>
      <c r="D222" s="219"/>
      <c r="E222" s="219"/>
      <c r="F222" s="219"/>
      <c r="G222" s="219"/>
    </row>
    <row r="223" spans="1:7" x14ac:dyDescent="0.2">
      <c r="A223" s="219"/>
      <c r="B223" s="219"/>
      <c r="C223" s="219"/>
      <c r="D223" s="219"/>
      <c r="E223" s="219"/>
      <c r="F223" s="219"/>
      <c r="G223" s="219"/>
    </row>
    <row r="224" spans="1:7" x14ac:dyDescent="0.2">
      <c r="E224" s="167"/>
    </row>
    <row r="225" spans="5:5" x14ac:dyDescent="0.2">
      <c r="E225" s="167"/>
    </row>
    <row r="226" spans="5:5" x14ac:dyDescent="0.2">
      <c r="E226" s="167"/>
    </row>
    <row r="227" spans="5:5" x14ac:dyDescent="0.2">
      <c r="E227" s="167"/>
    </row>
    <row r="228" spans="5:5" x14ac:dyDescent="0.2">
      <c r="E228" s="167"/>
    </row>
    <row r="229" spans="5:5" x14ac:dyDescent="0.2">
      <c r="E229" s="167"/>
    </row>
    <row r="230" spans="5:5" x14ac:dyDescent="0.2">
      <c r="E230" s="167"/>
    </row>
    <row r="231" spans="5:5" x14ac:dyDescent="0.2">
      <c r="E231" s="167"/>
    </row>
    <row r="232" spans="5:5" x14ac:dyDescent="0.2">
      <c r="E232" s="167"/>
    </row>
    <row r="233" spans="5:5" x14ac:dyDescent="0.2">
      <c r="E233" s="167"/>
    </row>
    <row r="234" spans="5:5" x14ac:dyDescent="0.2">
      <c r="E234" s="167"/>
    </row>
    <row r="235" spans="5:5" x14ac:dyDescent="0.2">
      <c r="E235" s="167"/>
    </row>
    <row r="236" spans="5:5" x14ac:dyDescent="0.2">
      <c r="E236" s="167"/>
    </row>
    <row r="237" spans="5:5" x14ac:dyDescent="0.2">
      <c r="E237" s="167"/>
    </row>
    <row r="238" spans="5:5" x14ac:dyDescent="0.2">
      <c r="E238" s="167"/>
    </row>
    <row r="239" spans="5:5" x14ac:dyDescent="0.2">
      <c r="E239" s="167"/>
    </row>
    <row r="240" spans="5:5" x14ac:dyDescent="0.2">
      <c r="E240" s="167"/>
    </row>
    <row r="241" spans="1:7" x14ac:dyDescent="0.2">
      <c r="E241" s="167"/>
    </row>
    <row r="242" spans="1:7" x14ac:dyDescent="0.2">
      <c r="E242" s="167"/>
    </row>
    <row r="243" spans="1:7" x14ac:dyDescent="0.2">
      <c r="E243" s="167"/>
    </row>
    <row r="244" spans="1:7" x14ac:dyDescent="0.2">
      <c r="E244" s="167"/>
    </row>
    <row r="245" spans="1:7" x14ac:dyDescent="0.2">
      <c r="E245" s="167"/>
    </row>
    <row r="246" spans="1:7" x14ac:dyDescent="0.2">
      <c r="E246" s="167"/>
    </row>
    <row r="247" spans="1:7" x14ac:dyDescent="0.2">
      <c r="E247" s="167"/>
    </row>
    <row r="248" spans="1:7" x14ac:dyDescent="0.2">
      <c r="E248" s="167"/>
    </row>
    <row r="249" spans="1:7" x14ac:dyDescent="0.2">
      <c r="E249" s="167"/>
    </row>
    <row r="250" spans="1:7" x14ac:dyDescent="0.2">
      <c r="E250" s="167"/>
    </row>
    <row r="251" spans="1:7" x14ac:dyDescent="0.2">
      <c r="E251" s="167"/>
    </row>
    <row r="252" spans="1:7" x14ac:dyDescent="0.2">
      <c r="E252" s="167"/>
    </row>
    <row r="253" spans="1:7" x14ac:dyDescent="0.2">
      <c r="E253" s="167"/>
    </row>
    <row r="254" spans="1:7" x14ac:dyDescent="0.2">
      <c r="E254" s="167"/>
    </row>
    <row r="255" spans="1:7" x14ac:dyDescent="0.2">
      <c r="A255" s="220"/>
      <c r="B255" s="220"/>
    </row>
    <row r="256" spans="1:7" x14ac:dyDescent="0.2">
      <c r="A256" s="219"/>
      <c r="B256" s="219"/>
      <c r="C256" s="222"/>
      <c r="D256" s="222"/>
      <c r="E256" s="223"/>
      <c r="F256" s="222"/>
      <c r="G256" s="224"/>
    </row>
    <row r="257" spans="1:7" x14ac:dyDescent="0.2">
      <c r="A257" s="225"/>
      <c r="B257" s="225"/>
      <c r="C257" s="219"/>
      <c r="D257" s="219"/>
      <c r="E257" s="226"/>
      <c r="F257" s="219"/>
      <c r="G257" s="219"/>
    </row>
    <row r="258" spans="1:7" x14ac:dyDescent="0.2">
      <c r="A258" s="219"/>
      <c r="B258" s="219"/>
      <c r="C258" s="219"/>
      <c r="D258" s="219"/>
      <c r="E258" s="226"/>
      <c r="F258" s="219"/>
      <c r="G258" s="219"/>
    </row>
    <row r="259" spans="1:7" x14ac:dyDescent="0.2">
      <c r="A259" s="219"/>
      <c r="B259" s="219"/>
      <c r="C259" s="219"/>
      <c r="D259" s="219"/>
      <c r="E259" s="226"/>
      <c r="F259" s="219"/>
      <c r="G259" s="219"/>
    </row>
    <row r="260" spans="1:7" x14ac:dyDescent="0.2">
      <c r="A260" s="219"/>
      <c r="B260" s="219"/>
      <c r="C260" s="219"/>
      <c r="D260" s="219"/>
      <c r="E260" s="226"/>
      <c r="F260" s="219"/>
      <c r="G260" s="219"/>
    </row>
    <row r="261" spans="1:7" x14ac:dyDescent="0.2">
      <c r="A261" s="219"/>
      <c r="B261" s="219"/>
      <c r="C261" s="219"/>
      <c r="D261" s="219"/>
      <c r="E261" s="226"/>
      <c r="F261" s="219"/>
      <c r="G261" s="219"/>
    </row>
    <row r="262" spans="1:7" x14ac:dyDescent="0.2">
      <c r="A262" s="219"/>
      <c r="B262" s="219"/>
      <c r="C262" s="219"/>
      <c r="D262" s="219"/>
      <c r="E262" s="226"/>
      <c r="F262" s="219"/>
      <c r="G262" s="219"/>
    </row>
    <row r="263" spans="1:7" x14ac:dyDescent="0.2">
      <c r="A263" s="219"/>
      <c r="B263" s="219"/>
      <c r="C263" s="219"/>
      <c r="D263" s="219"/>
      <c r="E263" s="226"/>
      <c r="F263" s="219"/>
      <c r="G263" s="219"/>
    </row>
    <row r="264" spans="1:7" x14ac:dyDescent="0.2">
      <c r="A264" s="219"/>
      <c r="B264" s="219"/>
      <c r="C264" s="219"/>
      <c r="D264" s="219"/>
      <c r="E264" s="226"/>
      <c r="F264" s="219"/>
      <c r="G264" s="219"/>
    </row>
    <row r="265" spans="1:7" x14ac:dyDescent="0.2">
      <c r="A265" s="219"/>
      <c r="B265" s="219"/>
      <c r="C265" s="219"/>
      <c r="D265" s="219"/>
      <c r="E265" s="226"/>
      <c r="F265" s="219"/>
      <c r="G265" s="219"/>
    </row>
    <row r="266" spans="1:7" x14ac:dyDescent="0.2">
      <c r="A266" s="219"/>
      <c r="B266" s="219"/>
      <c r="C266" s="219"/>
      <c r="D266" s="219"/>
      <c r="E266" s="226"/>
      <c r="F266" s="219"/>
      <c r="G266" s="219"/>
    </row>
    <row r="267" spans="1:7" x14ac:dyDescent="0.2">
      <c r="A267" s="219"/>
      <c r="B267" s="219"/>
      <c r="C267" s="219"/>
      <c r="D267" s="219"/>
      <c r="E267" s="226"/>
      <c r="F267" s="219"/>
      <c r="G267" s="219"/>
    </row>
    <row r="268" spans="1:7" x14ac:dyDescent="0.2">
      <c r="A268" s="219"/>
      <c r="B268" s="219"/>
      <c r="C268" s="219"/>
      <c r="D268" s="219"/>
      <c r="E268" s="226"/>
      <c r="F268" s="219"/>
      <c r="G268" s="219"/>
    </row>
    <row r="269" spans="1:7" x14ac:dyDescent="0.2">
      <c r="A269" s="219"/>
      <c r="B269" s="219"/>
      <c r="C269" s="219"/>
      <c r="D269" s="219"/>
      <c r="E269" s="226"/>
      <c r="F269" s="219"/>
      <c r="G269" s="219"/>
    </row>
  </sheetData>
  <mergeCells count="91">
    <mergeCell ref="C186:D186"/>
    <mergeCell ref="C187:D187"/>
    <mergeCell ref="C188:D188"/>
    <mergeCell ref="C189:D189"/>
    <mergeCell ref="C174:D174"/>
    <mergeCell ref="C176:D176"/>
    <mergeCell ref="C181:D181"/>
    <mergeCell ref="C182:D182"/>
    <mergeCell ref="C159:D159"/>
    <mergeCell ref="C160:D160"/>
    <mergeCell ref="C161:D161"/>
    <mergeCell ref="C166:D166"/>
    <mergeCell ref="C168:D168"/>
    <mergeCell ref="C170:D170"/>
    <mergeCell ref="C172:D172"/>
    <mergeCell ref="C152:D152"/>
    <mergeCell ref="C142:D142"/>
    <mergeCell ref="C144:D144"/>
    <mergeCell ref="C148:D148"/>
    <mergeCell ref="C126:D126"/>
    <mergeCell ref="C130:D130"/>
    <mergeCell ref="C134:D134"/>
    <mergeCell ref="C136:D136"/>
    <mergeCell ref="C138:D138"/>
    <mergeCell ref="C110:D110"/>
    <mergeCell ref="C112:D112"/>
    <mergeCell ref="C114:D114"/>
    <mergeCell ref="C116:D116"/>
    <mergeCell ref="C118:D118"/>
    <mergeCell ref="C120:D120"/>
    <mergeCell ref="C122:D122"/>
    <mergeCell ref="C124:D124"/>
    <mergeCell ref="C102:D102"/>
    <mergeCell ref="C103:D103"/>
    <mergeCell ref="C104:D104"/>
    <mergeCell ref="C106:D106"/>
    <mergeCell ref="C92:D92"/>
    <mergeCell ref="C93:D93"/>
    <mergeCell ref="C94:D94"/>
    <mergeCell ref="C95:D95"/>
    <mergeCell ref="C96:D96"/>
    <mergeCell ref="C98:D98"/>
    <mergeCell ref="C74:D74"/>
    <mergeCell ref="C78:D78"/>
    <mergeCell ref="C80:D80"/>
    <mergeCell ref="C82:D82"/>
    <mergeCell ref="C84:D84"/>
    <mergeCell ref="C86:D86"/>
    <mergeCell ref="C88:D88"/>
    <mergeCell ref="C65:D65"/>
    <mergeCell ref="C66:D66"/>
    <mergeCell ref="C67:D67"/>
    <mergeCell ref="C68:D68"/>
    <mergeCell ref="C70:D70"/>
    <mergeCell ref="C72:D72"/>
    <mergeCell ref="C54:D54"/>
    <mergeCell ref="C55:D55"/>
    <mergeCell ref="C57:D57"/>
    <mergeCell ref="C59:D59"/>
    <mergeCell ref="C61:D61"/>
    <mergeCell ref="C63:D63"/>
    <mergeCell ref="C44:D44"/>
    <mergeCell ref="C45:D45"/>
    <mergeCell ref="C46:D46"/>
    <mergeCell ref="C47:D47"/>
    <mergeCell ref="C49:D49"/>
    <mergeCell ref="C50:D50"/>
    <mergeCell ref="C51:D51"/>
    <mergeCell ref="C53:D53"/>
    <mergeCell ref="C26:D26"/>
    <mergeCell ref="C28:D28"/>
    <mergeCell ref="C32:D32"/>
    <mergeCell ref="C34:D34"/>
    <mergeCell ref="C36:D36"/>
    <mergeCell ref="C37:D37"/>
    <mergeCell ref="C39:D39"/>
    <mergeCell ref="C40:D40"/>
    <mergeCell ref="C17:D17"/>
    <mergeCell ref="C18:D18"/>
    <mergeCell ref="C20:D20"/>
    <mergeCell ref="C21:D21"/>
    <mergeCell ref="C23:D23"/>
    <mergeCell ref="C25:D25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Mamka</dc:creator>
  <cp:lastModifiedBy>Mamka</cp:lastModifiedBy>
  <dcterms:created xsi:type="dcterms:W3CDTF">2019-01-30T17:33:52Z</dcterms:created>
  <dcterms:modified xsi:type="dcterms:W3CDTF">2019-01-30T17:35:04Z</dcterms:modified>
</cp:coreProperties>
</file>